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filterPrivacy="1" hidePivotFieldList="1" defaultThemeVersion="124226"/>
  <xr:revisionPtr revIDLastSave="0" documentId="8_{E5D13D3E-77B5-4C4F-BC53-4E0BF1ABE8AE}" xr6:coauthVersionLast="36" xr6:coauthVersionMax="36" xr10:uidLastSave="{00000000-0000-0000-0000-000000000000}"/>
  <bookViews>
    <workbookView xWindow="0" yWindow="0" windowWidth="28800" windowHeight="11625" activeTab="1" xr2:uid="{00000000-000D-0000-FFFF-FFFF00000000}"/>
  </bookViews>
  <sheets>
    <sheet name="Instructions" sheetId="36" r:id="rId1"/>
    <sheet name="1.1 Information" sheetId="4" r:id="rId2"/>
    <sheet name="1.2 BUDGET" sheetId="28" r:id="rId3"/>
    <sheet name="2.1 Budget Detail YR1" sheetId="19" r:id="rId4"/>
    <sheet name="2.2 Budget Detail YR2&gt;" sheetId="32" r:id="rId5"/>
    <sheet name="3. NPAC" sheetId="25" r:id="rId6"/>
    <sheet name="4. Additional Notes " sheetId="34" r:id="rId7"/>
    <sheet name="5. BUDGET BY OUTCOME" sheetId="31" r:id="rId8"/>
    <sheet name="Data Validation" sheetId="11" state="hidden" r:id="rId9"/>
  </sheets>
  <definedNames>
    <definedName name="_xlnm._FilterDatabase" localSheetId="3" hidden="1">'2.1 Budget Detail YR1'!$A$9:$AH$74</definedName>
    <definedName name="_xlnm._FilterDatabase" localSheetId="4" hidden="1">'2.2 Budget Detail YR2&gt;'!$A$9:$X$74</definedName>
    <definedName name="_xlnm.Print_Area" localSheetId="1">'1.1 Information'!$A$1:$S$51</definedName>
    <definedName name="_xlnm.Print_Area" localSheetId="5">'3. NPAC'!$A$1:$J$93</definedName>
  </definedNames>
  <calcPr calcId="191029"/>
  <pivotCaches>
    <pivotCache cacheId="0" r:id="rId10"/>
    <pivotCache cacheId="1" r:id="rId11"/>
  </pivotCache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10" i="32" l="1"/>
  <c r="S11" i="32"/>
  <c r="S12" i="32"/>
  <c r="S13" i="32"/>
  <c r="S14" i="32"/>
  <c r="S15" i="32"/>
  <c r="S16" i="32"/>
  <c r="S17" i="32"/>
  <c r="S18" i="32"/>
  <c r="S19" i="32"/>
  <c r="S20" i="32"/>
  <c r="S21" i="32"/>
  <c r="S22" i="32"/>
  <c r="S23" i="32"/>
  <c r="S24" i="32"/>
  <c r="S25" i="32"/>
  <c r="S26" i="32"/>
  <c r="S27" i="32"/>
  <c r="S28" i="32"/>
  <c r="S29" i="32"/>
  <c r="S30" i="32"/>
  <c r="S31" i="32"/>
  <c r="S32" i="32"/>
  <c r="S33" i="32"/>
  <c r="S34" i="32"/>
  <c r="S35" i="32"/>
  <c r="S36" i="32"/>
  <c r="S37" i="32"/>
  <c r="S38" i="32"/>
  <c r="S39" i="32"/>
  <c r="S40" i="32"/>
  <c r="S41" i="32"/>
  <c r="S42" i="32"/>
  <c r="S43" i="32"/>
  <c r="S44" i="32"/>
  <c r="S45" i="32"/>
  <c r="S46" i="32"/>
  <c r="S47" i="32"/>
  <c r="S48" i="32"/>
  <c r="S49" i="32"/>
  <c r="S50" i="32"/>
  <c r="S51" i="32"/>
  <c r="S52" i="32"/>
  <c r="S53" i="32"/>
  <c r="S54" i="32"/>
  <c r="P37" i="28" l="1"/>
  <c r="Q37" i="28"/>
  <c r="R37" i="28"/>
  <c r="O37" i="28"/>
  <c r="P32" i="28"/>
  <c r="Q32" i="28"/>
  <c r="R32" i="28"/>
  <c r="O32" i="28"/>
  <c r="P31" i="28"/>
  <c r="Q31" i="28"/>
  <c r="R31" i="28"/>
  <c r="O31" i="28"/>
  <c r="O30" i="28"/>
  <c r="P30" i="28"/>
  <c r="Q30" i="28"/>
  <c r="R30" i="28"/>
  <c r="P26" i="28"/>
  <c r="Q26" i="28"/>
  <c r="R26" i="28"/>
  <c r="O26" i="28"/>
  <c r="P25" i="28"/>
  <c r="Q25" i="28"/>
  <c r="R25" i="28"/>
  <c r="O25" i="28"/>
  <c r="P24" i="28"/>
  <c r="Q24" i="28"/>
  <c r="R24" i="28"/>
  <c r="O24" i="28"/>
  <c r="O23" i="28"/>
  <c r="P23" i="28"/>
  <c r="Q23" i="28"/>
  <c r="R23" i="28"/>
  <c r="P19" i="28"/>
  <c r="Q19" i="28"/>
  <c r="R19" i="28"/>
  <c r="O19" i="28"/>
  <c r="P15" i="28"/>
  <c r="Q15" i="28"/>
  <c r="R15" i="28"/>
  <c r="O15" i="28"/>
  <c r="C36" i="28"/>
  <c r="D36" i="28"/>
  <c r="E36" i="28"/>
  <c r="F36" i="28"/>
  <c r="G36" i="28"/>
  <c r="H36" i="28"/>
  <c r="I36" i="28"/>
  <c r="J36" i="28"/>
  <c r="K36" i="28"/>
  <c r="L36" i="28"/>
  <c r="M36" i="28"/>
  <c r="B36" i="28"/>
  <c r="C32" i="28"/>
  <c r="D32" i="28"/>
  <c r="E32" i="28"/>
  <c r="F32" i="28"/>
  <c r="G32" i="28"/>
  <c r="H32" i="28"/>
  <c r="I32" i="28"/>
  <c r="J32" i="28"/>
  <c r="K32" i="28"/>
  <c r="L32" i="28"/>
  <c r="M32" i="28"/>
  <c r="B32" i="28"/>
  <c r="C31" i="28"/>
  <c r="D31" i="28"/>
  <c r="E31" i="28"/>
  <c r="F31" i="28"/>
  <c r="G31" i="28"/>
  <c r="H31" i="28"/>
  <c r="I31" i="28"/>
  <c r="J31" i="28"/>
  <c r="K31" i="28"/>
  <c r="L31" i="28"/>
  <c r="M31" i="28"/>
  <c r="B31" i="28"/>
  <c r="B30" i="28"/>
  <c r="C30" i="28"/>
  <c r="D30" i="28"/>
  <c r="E30" i="28"/>
  <c r="F30" i="28"/>
  <c r="G30" i="28"/>
  <c r="H30" i="28"/>
  <c r="I30" i="28"/>
  <c r="J30" i="28"/>
  <c r="K30" i="28"/>
  <c r="L30" i="28"/>
  <c r="M30" i="28"/>
  <c r="C26" i="28"/>
  <c r="D26" i="28"/>
  <c r="E26" i="28"/>
  <c r="F26" i="28"/>
  <c r="G26" i="28"/>
  <c r="H26" i="28"/>
  <c r="I26" i="28"/>
  <c r="J26" i="28"/>
  <c r="K26" i="28"/>
  <c r="L26" i="28"/>
  <c r="M26" i="28"/>
  <c r="B26" i="28"/>
  <c r="C25" i="28"/>
  <c r="D25" i="28"/>
  <c r="E25" i="28"/>
  <c r="F25" i="28"/>
  <c r="G25" i="28"/>
  <c r="H25" i="28"/>
  <c r="I25" i="28"/>
  <c r="J25" i="28"/>
  <c r="K25" i="28"/>
  <c r="L25" i="28"/>
  <c r="M25" i="28"/>
  <c r="B25" i="28"/>
  <c r="C24" i="28"/>
  <c r="D24" i="28"/>
  <c r="E24" i="28"/>
  <c r="F24" i="28"/>
  <c r="G24" i="28"/>
  <c r="H24" i="28"/>
  <c r="I24" i="28"/>
  <c r="J24" i="28"/>
  <c r="K24" i="28"/>
  <c r="L24" i="28"/>
  <c r="M24" i="28"/>
  <c r="B24" i="28"/>
  <c r="B23" i="28"/>
  <c r="C23" i="28"/>
  <c r="D23" i="28"/>
  <c r="E23" i="28"/>
  <c r="F23" i="28"/>
  <c r="G23" i="28"/>
  <c r="H23" i="28"/>
  <c r="I23" i="28"/>
  <c r="J23" i="28"/>
  <c r="K23" i="28"/>
  <c r="L23" i="28"/>
  <c r="M23" i="28"/>
  <c r="C19" i="28"/>
  <c r="D19" i="28"/>
  <c r="E19" i="28"/>
  <c r="F19" i="28"/>
  <c r="G19" i="28"/>
  <c r="H19" i="28"/>
  <c r="I19" i="28"/>
  <c r="J19" i="28"/>
  <c r="K19" i="28"/>
  <c r="L19" i="28"/>
  <c r="M19" i="28"/>
  <c r="B19" i="28"/>
  <c r="C15" i="28"/>
  <c r="D15" i="28"/>
  <c r="E15" i="28"/>
  <c r="F15" i="28"/>
  <c r="G15" i="28"/>
  <c r="H15" i="28"/>
  <c r="I15" i="28"/>
  <c r="J15" i="28"/>
  <c r="K15" i="28"/>
  <c r="L15" i="28"/>
  <c r="M15" i="28"/>
  <c r="B15" i="28"/>
  <c r="P75" i="32"/>
  <c r="Q75" i="32"/>
  <c r="R75" i="32"/>
  <c r="O75" i="32"/>
  <c r="S55" i="32"/>
  <c r="S56" i="32"/>
  <c r="S57" i="32"/>
  <c r="S58" i="32"/>
  <c r="S59" i="32"/>
  <c r="S60" i="32"/>
  <c r="S61" i="32"/>
  <c r="S62" i="32"/>
  <c r="S63" i="32"/>
  <c r="S64" i="32"/>
  <c r="S65" i="32"/>
  <c r="S66" i="32"/>
  <c r="S67" i="32"/>
  <c r="S68" i="32"/>
  <c r="S69" i="32"/>
  <c r="S70" i="32"/>
  <c r="S71" i="32"/>
  <c r="S72" i="32"/>
  <c r="S73" i="32"/>
  <c r="S74" i="32"/>
  <c r="P75" i="19"/>
  <c r="Q75" i="19"/>
  <c r="R75" i="19"/>
  <c r="S75" i="19"/>
  <c r="T75" i="19"/>
  <c r="U75" i="19"/>
  <c r="V75" i="19"/>
  <c r="W75" i="19"/>
  <c r="X75" i="19"/>
  <c r="Y75" i="19"/>
  <c r="Z75" i="19"/>
  <c r="O75" i="19"/>
  <c r="AA11" i="19"/>
  <c r="AA12" i="19"/>
  <c r="AA13" i="19"/>
  <c r="AA14" i="19"/>
  <c r="AA15" i="19"/>
  <c r="AA16" i="19"/>
  <c r="AA17" i="19"/>
  <c r="AA18" i="19"/>
  <c r="AA19" i="19"/>
  <c r="AA20" i="19"/>
  <c r="AA21" i="19"/>
  <c r="AA22" i="19"/>
  <c r="AA23" i="19"/>
  <c r="AA24" i="19"/>
  <c r="AA25" i="19"/>
  <c r="AA26" i="19"/>
  <c r="AA27" i="19"/>
  <c r="AA28" i="19"/>
  <c r="AA29" i="19"/>
  <c r="AA30" i="19"/>
  <c r="AA31" i="19"/>
  <c r="AA32" i="19"/>
  <c r="AA33" i="19"/>
  <c r="AA34" i="19"/>
  <c r="AA35" i="19"/>
  <c r="AA36" i="19"/>
  <c r="AA37" i="19"/>
  <c r="AA38" i="19"/>
  <c r="AA39" i="19"/>
  <c r="AA40" i="19"/>
  <c r="AA41" i="19"/>
  <c r="AA42" i="19"/>
  <c r="AA43" i="19"/>
  <c r="AA44" i="19"/>
  <c r="AA45" i="19"/>
  <c r="AA46" i="19"/>
  <c r="AA47" i="19"/>
  <c r="AA48" i="19"/>
  <c r="AA49" i="19"/>
  <c r="AA50" i="19"/>
  <c r="AA51" i="19"/>
  <c r="AA52" i="19"/>
  <c r="AA53" i="19"/>
  <c r="AA54" i="19"/>
  <c r="AA55" i="19"/>
  <c r="AA56" i="19"/>
  <c r="AA57" i="19"/>
  <c r="AA58" i="19"/>
  <c r="AA59" i="19"/>
  <c r="AA60" i="19"/>
  <c r="AA61" i="19"/>
  <c r="AA62" i="19"/>
  <c r="AA63" i="19"/>
  <c r="AA64" i="19"/>
  <c r="AA65" i="19"/>
  <c r="AA66" i="19"/>
  <c r="AA67" i="19"/>
  <c r="AA68" i="19"/>
  <c r="AA69" i="19"/>
  <c r="AA70" i="19"/>
  <c r="AA71" i="19"/>
  <c r="AA72" i="19"/>
  <c r="AA73" i="19"/>
  <c r="AA74" i="19"/>
  <c r="AA10" i="19"/>
  <c r="S75" i="32" l="1"/>
  <c r="N15" i="28"/>
  <c r="J72" i="25"/>
  <c r="AD11" i="19" l="1"/>
  <c r="AD12" i="19"/>
  <c r="AD13" i="19"/>
  <c r="AD14" i="19"/>
  <c r="AD15" i="19"/>
  <c r="AD16" i="19"/>
  <c r="AD17" i="19"/>
  <c r="AD18" i="19"/>
  <c r="AD19" i="19"/>
  <c r="AD20" i="19"/>
  <c r="AD21" i="19"/>
  <c r="AD22" i="19"/>
  <c r="AD23" i="19"/>
  <c r="AD24" i="19"/>
  <c r="AD25" i="19"/>
  <c r="AD26" i="19"/>
  <c r="AD27" i="19"/>
  <c r="AD28" i="19"/>
  <c r="AD29" i="19"/>
  <c r="AD30" i="19"/>
  <c r="AD31" i="19"/>
  <c r="AD32" i="19"/>
  <c r="AD33" i="19"/>
  <c r="AD34" i="19"/>
  <c r="AD35" i="19"/>
  <c r="AD36" i="19"/>
  <c r="AD37" i="19"/>
  <c r="AD38" i="19"/>
  <c r="AD39" i="19"/>
  <c r="AD40" i="19"/>
  <c r="AD41" i="19"/>
  <c r="AD42" i="19"/>
  <c r="AD43" i="19"/>
  <c r="AD44" i="19"/>
  <c r="AD45" i="19"/>
  <c r="AD46" i="19"/>
  <c r="AD47" i="19"/>
  <c r="AD48" i="19"/>
  <c r="AD49" i="19"/>
  <c r="AD50" i="19"/>
  <c r="AD51" i="19"/>
  <c r="AD52" i="19"/>
  <c r="AD53" i="19"/>
  <c r="AD54" i="19"/>
  <c r="AD55" i="19"/>
  <c r="AD56" i="19"/>
  <c r="AD57" i="19"/>
  <c r="AD58" i="19"/>
  <c r="AD59" i="19"/>
  <c r="AD60" i="19"/>
  <c r="AD61" i="19"/>
  <c r="AD62" i="19"/>
  <c r="AD63" i="19"/>
  <c r="AD64" i="19"/>
  <c r="AD65" i="19"/>
  <c r="AD66" i="19"/>
  <c r="AD67" i="19"/>
  <c r="AD68" i="19"/>
  <c r="AD69" i="19"/>
  <c r="AD70" i="19"/>
  <c r="AD71" i="19"/>
  <c r="AD72" i="19"/>
  <c r="AD73" i="19"/>
  <c r="AD74" i="19"/>
  <c r="AD10" i="19"/>
  <c r="Q33" i="28" l="1"/>
  <c r="R33" i="28"/>
  <c r="P33" i="28"/>
  <c r="O33" i="28"/>
  <c r="O27" i="28"/>
  <c r="R27" i="28"/>
  <c r="P27" i="28"/>
  <c r="AA75" i="19"/>
  <c r="Q27" i="28"/>
  <c r="K33" i="28" l="1"/>
  <c r="F33" i="28"/>
  <c r="M33" i="28"/>
  <c r="I33" i="28"/>
  <c r="E33" i="28"/>
  <c r="B33" i="28"/>
  <c r="L33" i="28"/>
  <c r="H33" i="28"/>
  <c r="C33" i="28"/>
  <c r="U49" i="28"/>
  <c r="P20" i="28"/>
  <c r="R20" i="28"/>
  <c r="N23" i="28" l="1"/>
  <c r="U23" i="28" s="1"/>
  <c r="N29" i="28" l="1"/>
  <c r="B27" i="28"/>
  <c r="N41" i="28" l="1"/>
  <c r="E42" i="28"/>
  <c r="I42" i="28"/>
  <c r="M42" i="28"/>
  <c r="D42" i="28"/>
  <c r="F42" i="28"/>
  <c r="J42" i="28"/>
  <c r="B42" i="28"/>
  <c r="H42" i="28"/>
  <c r="L42" i="28"/>
  <c r="C42" i="28"/>
  <c r="G42" i="28"/>
  <c r="K42" i="28"/>
  <c r="C37" i="28"/>
  <c r="D37" i="28"/>
  <c r="E37" i="28"/>
  <c r="F37" i="28"/>
  <c r="H37" i="28"/>
  <c r="I37" i="28"/>
  <c r="J37" i="28"/>
  <c r="L37" i="28"/>
  <c r="B37" i="28"/>
  <c r="C27" i="28"/>
  <c r="D27" i="28"/>
  <c r="E27" i="28"/>
  <c r="F27" i="28"/>
  <c r="K27" i="28"/>
  <c r="L27" i="28"/>
  <c r="E16" i="28"/>
  <c r="F16" i="28"/>
  <c r="H16" i="28"/>
  <c r="I16" i="28"/>
  <c r="R16" i="28" l="1"/>
  <c r="Q16" i="28"/>
  <c r="N46" i="28"/>
  <c r="N49" i="28" s="1"/>
  <c r="M20" i="28"/>
  <c r="L20" i="28"/>
  <c r="K20" i="28"/>
  <c r="I20" i="28"/>
  <c r="H20" i="28"/>
  <c r="E20" i="28"/>
  <c r="D20" i="28"/>
  <c r="C20" i="28"/>
  <c r="R39" i="28" l="1"/>
  <c r="R34" i="28" s="1"/>
  <c r="Q20" i="28"/>
  <c r="P16" i="28"/>
  <c r="P39" i="28" s="1"/>
  <c r="O16" i="28"/>
  <c r="K16" i="28"/>
  <c r="O20" i="28"/>
  <c r="E39" i="28"/>
  <c r="W29" i="28"/>
  <c r="W22" i="28"/>
  <c r="W35" i="28"/>
  <c r="Q39" i="28" l="1"/>
  <c r="O39" i="28"/>
  <c r="S77" i="32" s="1"/>
  <c r="W23" i="28"/>
  <c r="R21" i="28"/>
  <c r="R38" i="28"/>
  <c r="R28" i="28"/>
  <c r="R17" i="28"/>
  <c r="E44" i="28"/>
  <c r="E49" i="28" s="1"/>
  <c r="O28" i="28" l="1"/>
  <c r="O34" i="28"/>
  <c r="P28" i="28"/>
  <c r="P34" i="28"/>
  <c r="Q21" i="28"/>
  <c r="Q34" i="28"/>
  <c r="O38" i="28"/>
  <c r="O21" i="28"/>
  <c r="Q17" i="28"/>
  <c r="Q28" i="28"/>
  <c r="Q38" i="28"/>
  <c r="P17" i="28"/>
  <c r="P38" i="28"/>
  <c r="P21" i="28"/>
  <c r="O17" i="28"/>
  <c r="J73" i="25"/>
  <c r="O42" i="28" s="1"/>
  <c r="O44" i="28" s="1"/>
  <c r="J74" i="25"/>
  <c r="P42" i="28" s="1"/>
  <c r="P44" i="28" s="1"/>
  <c r="J75" i="25"/>
  <c r="Q42" i="28" s="1"/>
  <c r="Q44" i="28" s="1"/>
  <c r="J76" i="25"/>
  <c r="R42" i="28" s="1"/>
  <c r="R44" i="28" s="1"/>
  <c r="I77" i="25"/>
  <c r="H77" i="25"/>
  <c r="G77" i="25"/>
  <c r="F77" i="25"/>
  <c r="E77" i="25"/>
  <c r="D44" i="25"/>
  <c r="C44" i="25"/>
  <c r="B44" i="25"/>
  <c r="R49" i="28" l="1"/>
  <c r="C76" i="25"/>
  <c r="Q49" i="28"/>
  <c r="C75" i="25"/>
  <c r="P49" i="28"/>
  <c r="C74" i="25"/>
  <c r="O49" i="28"/>
  <c r="C73" i="25"/>
  <c r="J77" i="25"/>
  <c r="D65" i="25"/>
  <c r="C65" i="25"/>
  <c r="B65" i="25"/>
  <c r="F39" i="25"/>
  <c r="D39" i="25"/>
  <c r="C39" i="25"/>
  <c r="B39" i="25"/>
  <c r="F38" i="25"/>
  <c r="D38" i="25"/>
  <c r="C38" i="25"/>
  <c r="B38" i="25"/>
  <c r="F37" i="25"/>
  <c r="D37" i="25"/>
  <c r="C37" i="25"/>
  <c r="B37" i="25"/>
  <c r="B40" i="25" s="1"/>
  <c r="E34" i="25"/>
  <c r="G34" i="25" s="1"/>
  <c r="E33" i="25"/>
  <c r="G33" i="25" s="1"/>
  <c r="E32" i="25"/>
  <c r="G32" i="25" s="1"/>
  <c r="E29" i="25"/>
  <c r="G29" i="25" s="1"/>
  <c r="A29" i="25"/>
  <c r="A39" i="25" s="1"/>
  <c r="E28" i="25"/>
  <c r="G28" i="25" s="1"/>
  <c r="A28" i="25"/>
  <c r="A38" i="25" s="1"/>
  <c r="E27" i="25"/>
  <c r="G27" i="25" s="1"/>
  <c r="A27" i="25"/>
  <c r="A32" i="25" s="1"/>
  <c r="F26" i="25"/>
  <c r="F22" i="25"/>
  <c r="D22" i="25"/>
  <c r="C22" i="25"/>
  <c r="B22" i="25"/>
  <c r="E21" i="25"/>
  <c r="E20" i="25"/>
  <c r="E19" i="25"/>
  <c r="G19" i="25" s="1"/>
  <c r="E17" i="25"/>
  <c r="W49" i="28" l="1"/>
  <c r="B41" i="25"/>
  <c r="E39" i="25"/>
  <c r="G39" i="25" s="1"/>
  <c r="E38" i="25"/>
  <c r="G38" i="25" s="1"/>
  <c r="A34" i="25"/>
  <c r="E22" i="25"/>
  <c r="F40" i="25"/>
  <c r="E65" i="25"/>
  <c r="C40" i="25"/>
  <c r="C41" i="25" s="1"/>
  <c r="D40" i="25"/>
  <c r="D41" i="25" s="1"/>
  <c r="G17" i="25"/>
  <c r="G22" i="25" s="1"/>
  <c r="A37" i="25"/>
  <c r="E37" i="25"/>
  <c r="A33" i="25"/>
  <c r="E40" i="25" l="1"/>
  <c r="E41" i="25" s="1"/>
  <c r="G37" i="25"/>
  <c r="G40" i="25" s="1"/>
  <c r="G41" i="25" l="1"/>
  <c r="D76" i="25" l="1"/>
  <c r="P41" i="28"/>
  <c r="P43" i="28" s="1"/>
  <c r="P48" i="28" s="1"/>
  <c r="O41" i="28"/>
  <c r="E41" i="28"/>
  <c r="E43" i="28" s="1"/>
  <c r="E48" i="28" s="1"/>
  <c r="R41" i="28"/>
  <c r="R43" i="28" s="1"/>
  <c r="R48" i="28" s="1"/>
  <c r="Q41" i="28"/>
  <c r="Q43" i="28" s="1"/>
  <c r="Q48" i="28" s="1"/>
  <c r="D73" i="25"/>
  <c r="D74" i="25"/>
  <c r="D75" i="25"/>
  <c r="O43" i="28" l="1"/>
  <c r="O48" i="28" s="1"/>
  <c r="W41" i="28"/>
  <c r="U46" i="28"/>
  <c r="J16" i="28" l="1"/>
  <c r="F20" i="28"/>
  <c r="F39" i="28" s="1"/>
  <c r="F41" i="28" s="1"/>
  <c r="F43" i="28" s="1"/>
  <c r="F48" i="28" s="1"/>
  <c r="G20" i="28"/>
  <c r="C16" i="28"/>
  <c r="C39" i="28" s="1"/>
  <c r="C41" i="28" s="1"/>
  <c r="C43" i="28" s="1"/>
  <c r="C48" i="28" s="1"/>
  <c r="M16" i="28"/>
  <c r="G16" i="28"/>
  <c r="B20" i="28"/>
  <c r="J20" i="28"/>
  <c r="M27" i="28"/>
  <c r="G37" i="28"/>
  <c r="G27" i="28"/>
  <c r="D16" i="28"/>
  <c r="D39" i="28" s="1"/>
  <c r="D41" i="28" s="1"/>
  <c r="D43" i="28" s="1"/>
  <c r="D48" i="28" s="1"/>
  <c r="H27" i="28"/>
  <c r="H39" i="28" s="1"/>
  <c r="J27" i="28"/>
  <c r="D33" i="28"/>
  <c r="U48" i="28"/>
  <c r="W46" i="28"/>
  <c r="N31" i="28"/>
  <c r="M37" i="28"/>
  <c r="J33" i="28"/>
  <c r="N32" i="28"/>
  <c r="U32" i="28" s="1"/>
  <c r="U31" i="28" l="1"/>
  <c r="N26" i="28"/>
  <c r="I27" i="28"/>
  <c r="I39" i="28" s="1"/>
  <c r="I44" i="28" s="1"/>
  <c r="I49" i="28" s="1"/>
  <c r="G33" i="28"/>
  <c r="C44" i="28"/>
  <c r="C49" i="28" s="1"/>
  <c r="F44" i="28"/>
  <c r="F49" i="28" s="1"/>
  <c r="J39" i="28"/>
  <c r="J44" i="28" s="1"/>
  <c r="J49" i="28" s="1"/>
  <c r="N19" i="28"/>
  <c r="U19" i="28" s="1"/>
  <c r="W19" i="28" s="1"/>
  <c r="N24" i="28"/>
  <c r="D44" i="28"/>
  <c r="D49" i="28" s="1"/>
  <c r="N16" i="28"/>
  <c r="U16" i="28" s="1"/>
  <c r="N30" i="28"/>
  <c r="G39" i="28"/>
  <c r="N25" i="28"/>
  <c r="W32" i="28"/>
  <c r="M39" i="28"/>
  <c r="M41" i="28" s="1"/>
  <c r="M43" i="28" s="1"/>
  <c r="M48" i="28" s="1"/>
  <c r="H41" i="28"/>
  <c r="H43" i="28" s="1"/>
  <c r="H48" i="28" s="1"/>
  <c r="H44" i="28"/>
  <c r="H49" i="28" s="1"/>
  <c r="B16" i="28"/>
  <c r="B39" i="28" s="1"/>
  <c r="U25" i="28" l="1"/>
  <c r="U26" i="28"/>
  <c r="W26" i="28" s="1"/>
  <c r="U24" i="28"/>
  <c r="N33" i="28"/>
  <c r="U30" i="28"/>
  <c r="W30" i="28" s="1"/>
  <c r="W31" i="28"/>
  <c r="I41" i="28"/>
  <c r="I43" i="28" s="1"/>
  <c r="I48" i="28" s="1"/>
  <c r="U15" i="28"/>
  <c r="J41" i="28"/>
  <c r="J43" i="28" s="1"/>
  <c r="J48" i="28" s="1"/>
  <c r="N20" i="28"/>
  <c r="U20" i="28" s="1"/>
  <c r="W20" i="28" s="1"/>
  <c r="N27" i="28"/>
  <c r="U27" i="28" s="1"/>
  <c r="W27" i="28" s="1"/>
  <c r="G44" i="28"/>
  <c r="G49" i="28" s="1"/>
  <c r="G41" i="28"/>
  <c r="G43" i="28" s="1"/>
  <c r="G48" i="28" s="1"/>
  <c r="M44" i="28"/>
  <c r="M49" i="28" s="1"/>
  <c r="W16" i="28"/>
  <c r="L16" i="28"/>
  <c r="L39" i="28" s="1"/>
  <c r="B41" i="28"/>
  <c r="B44" i="28"/>
  <c r="B49" i="28" s="1"/>
  <c r="W24" i="28" l="1"/>
  <c r="W25" i="28"/>
  <c r="B43" i="28"/>
  <c r="B48" i="28" s="1"/>
  <c r="N36" i="28"/>
  <c r="K37" i="28"/>
  <c r="K39" i="28" s="1"/>
  <c r="L44" i="28"/>
  <c r="L49" i="28" s="1"/>
  <c r="L41" i="28"/>
  <c r="L43" i="28" s="1"/>
  <c r="L48" i="28" s="1"/>
  <c r="K41" i="28" l="1"/>
  <c r="K43" i="28" s="1"/>
  <c r="K48" i="28" s="1"/>
  <c r="K44" i="28"/>
  <c r="K49" i="28" s="1"/>
  <c r="N37" i="28"/>
  <c r="N39" i="28" s="1"/>
  <c r="W36" i="28"/>
  <c r="AA77" i="19" l="1"/>
  <c r="U39" i="28"/>
  <c r="U37" i="28"/>
  <c r="T23" i="28" l="1"/>
  <c r="T31" i="28"/>
  <c r="T26" i="28"/>
  <c r="T24" i="28"/>
  <c r="T25" i="28"/>
  <c r="T30" i="28"/>
  <c r="W37" i="28"/>
  <c r="N38" i="28"/>
  <c r="N34" i="28"/>
  <c r="N21" i="28"/>
  <c r="N43" i="28"/>
  <c r="C72" i="25" s="1"/>
  <c r="N17" i="28"/>
  <c r="N28" i="28"/>
  <c r="C77" i="25" l="1"/>
  <c r="D72" i="25"/>
  <c r="D77" i="25" s="1"/>
  <c r="W39" i="28"/>
  <c r="T19" i="28"/>
  <c r="T32" i="28"/>
  <c r="T15" i="28"/>
  <c r="T27" i="28"/>
  <c r="T16" i="28"/>
  <c r="T20" i="28"/>
  <c r="T37" i="28"/>
  <c r="N48" i="28"/>
  <c r="W48" i="28" s="1"/>
  <c r="W43" i="28"/>
</calcChain>
</file>

<file path=xl/sharedStrings.xml><?xml version="1.0" encoding="utf-8"?>
<sst xmlns="http://schemas.openxmlformats.org/spreadsheetml/2006/main" count="604" uniqueCount="485">
  <si>
    <t>Project name</t>
  </si>
  <si>
    <t>Project number</t>
  </si>
  <si>
    <t>Project start date</t>
  </si>
  <si>
    <t>Project end date</t>
  </si>
  <si>
    <t>Project country</t>
  </si>
  <si>
    <t>Prepared by</t>
  </si>
  <si>
    <t>UNIT TYPE</t>
  </si>
  <si>
    <t>Frontline project delivery</t>
  </si>
  <si>
    <t>Per trip</t>
  </si>
  <si>
    <t>Total cost</t>
  </si>
  <si>
    <t>SECONDARY COST CATEGORY</t>
  </si>
  <si>
    <t>Other</t>
  </si>
  <si>
    <t>Per commodity</t>
  </si>
  <si>
    <t>Capital cost</t>
  </si>
  <si>
    <t>Hourly rate</t>
  </si>
  <si>
    <t>Day rate</t>
  </si>
  <si>
    <t>Annual charge</t>
  </si>
  <si>
    <t>Monthly charge</t>
  </si>
  <si>
    <t>JOB FAMILY</t>
  </si>
  <si>
    <t>JOB TITLE</t>
  </si>
  <si>
    <t>TA DISCIPLINE</t>
  </si>
  <si>
    <t>Long term (4+ months)</t>
  </si>
  <si>
    <t>Short term (up to 4 months)</t>
  </si>
  <si>
    <t>International programme leadership</t>
  </si>
  <si>
    <t>National programme leadership</t>
  </si>
  <si>
    <t>Regional programme leadership</t>
  </si>
  <si>
    <t>International programme management</t>
  </si>
  <si>
    <t>National programme management</t>
  </si>
  <si>
    <t>Regional programme management</t>
  </si>
  <si>
    <t>International programme support and administration</t>
  </si>
  <si>
    <t>National programme support and administration</t>
  </si>
  <si>
    <t>Regional programme support and administration</t>
  </si>
  <si>
    <t>Programme support and administration</t>
  </si>
  <si>
    <t>Regional technical advisor</t>
  </si>
  <si>
    <t>International</t>
  </si>
  <si>
    <t>Regional</t>
  </si>
  <si>
    <t>National</t>
  </si>
  <si>
    <t>ACCOMMODATION TYPE</t>
  </si>
  <si>
    <t>Hotel</t>
  </si>
  <si>
    <t>Rental</t>
  </si>
  <si>
    <t>CHECK</t>
  </si>
  <si>
    <t>Capital purchase</t>
  </si>
  <si>
    <t>Hire purchase</t>
  </si>
  <si>
    <t>Rental agreement</t>
  </si>
  <si>
    <t>Office equipment</t>
  </si>
  <si>
    <t>Office furniture</t>
  </si>
  <si>
    <t>Vehicle (off-road)</t>
  </si>
  <si>
    <t>Vehicle (standard)</t>
  </si>
  <si>
    <t>Specialised equipment</t>
  </si>
  <si>
    <t>Percentage</t>
  </si>
  <si>
    <t>Weekly</t>
  </si>
  <si>
    <t>Monthly</t>
  </si>
  <si>
    <t>Quarterly</t>
  </si>
  <si>
    <t>Bi-annually</t>
  </si>
  <si>
    <t>Annually</t>
  </si>
  <si>
    <t>FREQUENCY</t>
  </si>
  <si>
    <t>Frontline capital expenditure</t>
  </si>
  <si>
    <t>Non-frontline capital expenditure</t>
  </si>
  <si>
    <t>PROJECT TERM</t>
  </si>
  <si>
    <t>PROJECT PHASE</t>
  </si>
  <si>
    <t>Design</t>
  </si>
  <si>
    <t>Inception</t>
  </si>
  <si>
    <t>Implementation</t>
  </si>
  <si>
    <t>Education</t>
  </si>
  <si>
    <t>Health</t>
  </si>
  <si>
    <t>Water supply and sanitation</t>
  </si>
  <si>
    <t>Economic infrastructure</t>
  </si>
  <si>
    <t>Production sector</t>
  </si>
  <si>
    <t>Social services and infrastructure</t>
  </si>
  <si>
    <t>Environment protection</t>
  </si>
  <si>
    <t>Development planning</t>
  </si>
  <si>
    <t>Humanitarian assistance</t>
  </si>
  <si>
    <t>Research</t>
  </si>
  <si>
    <t>Non-allocable</t>
  </si>
  <si>
    <t>Thematic sector</t>
  </si>
  <si>
    <t>Afghanistan</t>
  </si>
  <si>
    <t>Bangladesh</t>
  </si>
  <si>
    <t>Burma</t>
  </si>
  <si>
    <t>Caribbean</t>
  </si>
  <si>
    <t>China</t>
  </si>
  <si>
    <t>Democratic Republic of Congo</t>
  </si>
  <si>
    <t>Ethiopia</t>
  </si>
  <si>
    <t>Ghana</t>
  </si>
  <si>
    <t>India</t>
  </si>
  <si>
    <t>Indonesia</t>
  </si>
  <si>
    <t>Kenya</t>
  </si>
  <si>
    <t>Malawi</t>
  </si>
  <si>
    <t>Mozambique</t>
  </si>
  <si>
    <t>Nepal</t>
  </si>
  <si>
    <t>Nigeria</t>
  </si>
  <si>
    <t>Pakistan</t>
  </si>
  <si>
    <t>Rwanda and Burundi</t>
  </si>
  <si>
    <t>Sierra Leone and Liberia</t>
  </si>
  <si>
    <t>Somalia</t>
  </si>
  <si>
    <t>South Africa</t>
  </si>
  <si>
    <t>South Sudan</t>
  </si>
  <si>
    <t>Sudan</t>
  </si>
  <si>
    <t>Tanzania</t>
  </si>
  <si>
    <t>Uganda</t>
  </si>
  <si>
    <t>Yemen</t>
  </si>
  <si>
    <t>Zambia</t>
  </si>
  <si>
    <t>Zimbabwe</t>
  </si>
  <si>
    <t>Middle East and North Africa</t>
  </si>
  <si>
    <t>Asia, Caribbean and Overseas Territories</t>
  </si>
  <si>
    <t>East and Central Africa</t>
  </si>
  <si>
    <t>West and Southern Africa</t>
  </si>
  <si>
    <t>Budget version</t>
  </si>
  <si>
    <t>Programme Director</t>
  </si>
  <si>
    <t>Project Director</t>
  </si>
  <si>
    <t>Programme Team Leader</t>
  </si>
  <si>
    <t>Programme Deputy Team Leader</t>
  </si>
  <si>
    <t>Project Team Leader</t>
  </si>
  <si>
    <t>Project Deputy Team Leader</t>
  </si>
  <si>
    <t>Thematic Lead - Accounting, Audit and Statistics</t>
  </si>
  <si>
    <t>Thematic Lead - Agriculture</t>
  </si>
  <si>
    <t>Thematic Lead - Biological Sciences and Ecology</t>
  </si>
  <si>
    <t>Thematic Lead - Climate Change and Environmental Services</t>
  </si>
  <si>
    <t>Thematic Lead - Community Development</t>
  </si>
  <si>
    <t>Thematic Lead - Due Diligence</t>
  </si>
  <si>
    <t>Thematic Lead - Economics / Financial Analysis</t>
  </si>
  <si>
    <t>Thematic Lead - Education</t>
  </si>
  <si>
    <t>Thematic Lead - Engineering</t>
  </si>
  <si>
    <t>Thematic Lead - Finance and Investment</t>
  </si>
  <si>
    <t>Thematic Lead - Food Security</t>
  </si>
  <si>
    <t>Thematic Lead - Fragility and Conflict</t>
  </si>
  <si>
    <t>Thematic Lead - Gender</t>
  </si>
  <si>
    <t>Thematic Lead - Governance</t>
  </si>
  <si>
    <t>Thematic Lead - Human Resources Development</t>
  </si>
  <si>
    <t>Thematic Lead - Humanitarian, Emergency, Risk Management</t>
  </si>
  <si>
    <t>Thematic Lead - Industry</t>
  </si>
  <si>
    <t>Thematic Lead - Information Systems</t>
  </si>
  <si>
    <t>Thematic Lead - Infrastructure</t>
  </si>
  <si>
    <t>Thematic Lead - Institutional Reform</t>
  </si>
  <si>
    <t>Thematic Lead - Legal</t>
  </si>
  <si>
    <t>Thematic Lead - Logistics</t>
  </si>
  <si>
    <t>Thematic Lead - Medicine</t>
  </si>
  <si>
    <t>Thematic Lead - Public Health</t>
  </si>
  <si>
    <t>Thematic Lead - Rural Development</t>
  </si>
  <si>
    <t>Thematic Lead - Social and Political Science</t>
  </si>
  <si>
    <t>Thematic Lead - Social Development</t>
  </si>
  <si>
    <t>MODE OF TRANSPORT</t>
  </si>
  <si>
    <t>Taxi</t>
  </si>
  <si>
    <t>Bus</t>
  </si>
  <si>
    <t>Aeroplane</t>
  </si>
  <si>
    <t>Boat</t>
  </si>
  <si>
    <t>Helicopter</t>
  </si>
  <si>
    <t>Train</t>
  </si>
  <si>
    <t>Private car hire</t>
  </si>
  <si>
    <t>Programme management</t>
  </si>
  <si>
    <t>Thematic Lead - Other</t>
  </si>
  <si>
    <t>United Kingdom</t>
  </si>
  <si>
    <t>International technical advisor</t>
  </si>
  <si>
    <t>National technical advisor</t>
  </si>
  <si>
    <t>Total project cost</t>
  </si>
  <si>
    <t>Date of budget revision</t>
  </si>
  <si>
    <t>NPAC TYPOLOGY</t>
  </si>
  <si>
    <t>NPAC METHODOLOGY</t>
  </si>
  <si>
    <t>Other (specify in notes)</t>
  </si>
  <si>
    <t>Methodology for sharing NPAC</t>
  </si>
  <si>
    <t>Administration and support</t>
  </si>
  <si>
    <t>Management</t>
  </si>
  <si>
    <t>Direct expenditure</t>
  </si>
  <si>
    <t>Premises and office</t>
  </si>
  <si>
    <t>No.of beneficiaries</t>
  </si>
  <si>
    <t>No. of staff</t>
  </si>
  <si>
    <t>Staff time</t>
  </si>
  <si>
    <t>Floor space or use</t>
  </si>
  <si>
    <t>Total predicted project NPAC</t>
  </si>
  <si>
    <t>Occupied Palestinian Territories</t>
  </si>
  <si>
    <t>TABLE 1: FULL COST RECOVERY BUDGET - PROJECT INFORMATION</t>
  </si>
  <si>
    <t>TOTAL</t>
  </si>
  <si>
    <t>DETAILED DESCRIPTION</t>
  </si>
  <si>
    <t>QUANTITY</t>
  </si>
  <si>
    <t>CATEGORISATION</t>
  </si>
  <si>
    <t>FUNDING METHOD</t>
  </si>
  <si>
    <t>DESCRIPTION</t>
  </si>
  <si>
    <t>THEMATIC SECTOR</t>
  </si>
  <si>
    <t>COUNTRY</t>
  </si>
  <si>
    <t>Maintenance cost (pre-purchased asset)</t>
  </si>
  <si>
    <t>PROJECT %</t>
  </si>
  <si>
    <t>Local</t>
  </si>
  <si>
    <t>LOCALITY</t>
  </si>
  <si>
    <t>Row Labels</t>
  </si>
  <si>
    <t>Grand Total</t>
  </si>
  <si>
    <t>Sum of TOTAL</t>
  </si>
  <si>
    <t>Driver</t>
  </si>
  <si>
    <t>Programme Manager</t>
  </si>
  <si>
    <t>Project Manager</t>
  </si>
  <si>
    <t>Workstream Manager</t>
  </si>
  <si>
    <t>Researcher</t>
  </si>
  <si>
    <t>Lawyer</t>
  </si>
  <si>
    <t>Analyst</t>
  </si>
  <si>
    <t>Technical Advisor</t>
  </si>
  <si>
    <t>Thematic Sector Expert Senior</t>
  </si>
  <si>
    <t>Thematic Sector Expert Junior</t>
  </si>
  <si>
    <t>Project Accountant</t>
  </si>
  <si>
    <t>IT Support</t>
  </si>
  <si>
    <t>Administrator Officer or Assistant</t>
  </si>
  <si>
    <t>Receptionist or Secretary</t>
  </si>
  <si>
    <t>Accounting, Audit and Statistics</t>
  </si>
  <si>
    <t>Agriculture</t>
  </si>
  <si>
    <t>Biological Sciences and Ecology</t>
  </si>
  <si>
    <t>Climate Change and Environmental Services</t>
  </si>
  <si>
    <t>Community Development</t>
  </si>
  <si>
    <t>Due Diligence</t>
  </si>
  <si>
    <t>Economics / Financial Analysis</t>
  </si>
  <si>
    <t>Engineering</t>
  </si>
  <si>
    <t>Finance and Investment</t>
  </si>
  <si>
    <t>Food Security</t>
  </si>
  <si>
    <t>Fragility and Conflict</t>
  </si>
  <si>
    <t>Gender</t>
  </si>
  <si>
    <t>Governance</t>
  </si>
  <si>
    <t>Human Resources Development</t>
  </si>
  <si>
    <t>Humanitarian, Emergency, Risk Management</t>
  </si>
  <si>
    <t>Industry</t>
  </si>
  <si>
    <t>Information Systems</t>
  </si>
  <si>
    <t>Infrastructure</t>
  </si>
  <si>
    <t>Institutional Reform</t>
  </si>
  <si>
    <t>Legal</t>
  </si>
  <si>
    <t>Logistics</t>
  </si>
  <si>
    <t>Medicine</t>
  </si>
  <si>
    <t>Public Health</t>
  </si>
  <si>
    <t>Rural Development</t>
  </si>
  <si>
    <t>Social and Political Science</t>
  </si>
  <si>
    <t>Social Development</t>
  </si>
  <si>
    <t>Non-applicable</t>
  </si>
  <si>
    <t>FRAMEWORK EXPERT BAND</t>
  </si>
  <si>
    <t>Principle Expert</t>
  </si>
  <si>
    <t>Senior Expert</t>
  </si>
  <si>
    <t>Expert</t>
  </si>
  <si>
    <t>Assistant Expert</t>
  </si>
  <si>
    <t>International Expert</t>
  </si>
  <si>
    <t>National Expert</t>
  </si>
  <si>
    <t>EXPERIENCE</t>
  </si>
  <si>
    <t>2-5 years</t>
  </si>
  <si>
    <t>5-10 years</t>
  </si>
  <si>
    <t>10-15 years</t>
  </si>
  <si>
    <t>15+ years</t>
  </si>
  <si>
    <t>Less than 2 years</t>
  </si>
  <si>
    <t>Close out</t>
  </si>
  <si>
    <t>Local programme leadership</t>
  </si>
  <si>
    <t>Local programme management</t>
  </si>
  <si>
    <t>Local technical advisor</t>
  </si>
  <si>
    <t>Local programme support and administration</t>
  </si>
  <si>
    <t>NPAC (input details on tab 3)</t>
  </si>
  <si>
    <t>NOTES</t>
  </si>
  <si>
    <t>TABLE 1: CLASSIFY NPAC INTO COST CATEGORIES AND DEFINE METHOD FOR SHARING</t>
  </si>
  <si>
    <t>Type of NPAC</t>
  </si>
  <si>
    <t>Total annual NPAC cost</t>
  </si>
  <si>
    <t>Thematic Lead - Research and Learning</t>
  </si>
  <si>
    <t>Thematic Lead - Civil Society and Media Engagement</t>
  </si>
  <si>
    <t>International fund management</t>
  </si>
  <si>
    <t>National fund management</t>
  </si>
  <si>
    <t>Regional fund management</t>
  </si>
  <si>
    <t>Local fund management</t>
  </si>
  <si>
    <t>Thematic Sector Expert</t>
  </si>
  <si>
    <t>TOTAL PROJECT TERM COST</t>
  </si>
  <si>
    <t>TOTAL YEAR 1 PROJECT COST</t>
  </si>
  <si>
    <t>SME</t>
  </si>
  <si>
    <t>Yes</t>
  </si>
  <si>
    <t>No</t>
  </si>
  <si>
    <t>SME LOCAL</t>
  </si>
  <si>
    <t>Name</t>
  </si>
  <si>
    <t>SME?</t>
  </si>
  <si>
    <t>Not SME</t>
  </si>
  <si>
    <t>SME status</t>
  </si>
  <si>
    <t>Thematic Lead - Innovation</t>
  </si>
  <si>
    <t>Thematic Lead - Investment</t>
  </si>
  <si>
    <t>Thematic Lead - Business Development</t>
  </si>
  <si>
    <t>Thematic Lead - Monitoring and Evaluation</t>
  </si>
  <si>
    <t>Tables 1-4 relate to costs at the WHOLE ORGANISATION LEVEL, Table 5 to this PROJECT ONLY</t>
  </si>
  <si>
    <t>Notes</t>
  </si>
  <si>
    <t>Administration expenses</t>
  </si>
  <si>
    <t xml:space="preserve">Support staff costs </t>
  </si>
  <si>
    <t>Governance costs</t>
  </si>
  <si>
    <t>Categories from audited accounts</t>
  </si>
  <si>
    <t>Basis used in audited accounts and which is consistent with UK SORP accounting guidance or similar approaches for organisations which are not following UK SORP</t>
  </si>
  <si>
    <t>TABLE 2: Calculate 3 year Rolling average of eligible direct costs at the whole organisational level</t>
  </si>
  <si>
    <t>Year 1</t>
  </si>
  <si>
    <t>Year 2</t>
  </si>
  <si>
    <t>Year 3</t>
  </si>
  <si>
    <t>Three year average</t>
  </si>
  <si>
    <t>Exceptional adjustments due to material future changes</t>
  </si>
  <si>
    <t>Adjusted three year average</t>
  </si>
  <si>
    <t>Direct Charitable Costs per Audited Accounts</t>
  </si>
  <si>
    <t>Adjustments (Ineligible direct charitable costs - please specify):</t>
  </si>
  <si>
    <t>Total eligible direct costs</t>
  </si>
  <si>
    <t>TABLE 3: Calculate 3 year Rolling average of Non-Project Attributable Costs at the whole organisational level</t>
  </si>
  <si>
    <t>Indirect Costs</t>
  </si>
  <si>
    <t>Costs per Audited Accounts allocated to Indirect Costs</t>
  </si>
  <si>
    <t>Ineligible costs (please specify in the notes):</t>
  </si>
  <si>
    <t>Eligible NPAC:</t>
  </si>
  <si>
    <t>Historical Indirect Costs</t>
  </si>
  <si>
    <t>Indirect costs as a proportion of direct costs</t>
  </si>
  <si>
    <t>TABLE 4: Breakdown of Eligible ORGANISATIONAL NPAC costs in Year 3 for reference (agrees to Table 3 above)</t>
  </si>
  <si>
    <t>Rent, rates and utilities</t>
  </si>
  <si>
    <t>Maintenance and repairs</t>
  </si>
  <si>
    <t>Equipment</t>
  </si>
  <si>
    <t>Printing and stationery</t>
  </si>
  <si>
    <t>Cleaning</t>
  </si>
  <si>
    <t>IT costs</t>
  </si>
  <si>
    <t>Bank charges</t>
  </si>
  <si>
    <t>Consultants</t>
  </si>
  <si>
    <t>Programme quality support</t>
  </si>
  <si>
    <t>Phones</t>
  </si>
  <si>
    <t>Support staff costs</t>
  </si>
  <si>
    <t>Subscription fees</t>
  </si>
  <si>
    <t>Legal and professional fees</t>
  </si>
  <si>
    <t>Support and review visits and annual conference</t>
  </si>
  <si>
    <t>External audit</t>
  </si>
  <si>
    <t>Internal audit</t>
  </si>
  <si>
    <t>Trustee indemnity insurance</t>
  </si>
  <si>
    <t>Predicted NPAC total</t>
  </si>
  <si>
    <t xml:space="preserve">Project Year one </t>
  </si>
  <si>
    <t>Project Year two</t>
  </si>
  <si>
    <t>Project Year three</t>
  </si>
  <si>
    <t>Project Year four</t>
  </si>
  <si>
    <t>Project Year five</t>
  </si>
  <si>
    <t>Guidance Notes</t>
  </si>
  <si>
    <t>Annual inflationary rate applied</t>
  </si>
  <si>
    <t>Project Expenditure</t>
  </si>
  <si>
    <t>Note that the following cost headers are suggested (typical) NPAC costs; they are neither exhaustive nor prescriptive.</t>
  </si>
  <si>
    <t>COST DESCRIPTION:</t>
  </si>
  <si>
    <t>Partner 1</t>
  </si>
  <si>
    <t>Partner 2</t>
  </si>
  <si>
    <t>Partner 3</t>
  </si>
  <si>
    <t>Partner 4</t>
  </si>
  <si>
    <t>Partner 5</t>
  </si>
  <si>
    <t>Total Downstream Partner Predicted NPAC</t>
  </si>
  <si>
    <t>Partner 6</t>
  </si>
  <si>
    <t>Partner 7</t>
  </si>
  <si>
    <t>Partner 8</t>
  </si>
  <si>
    <t>Partner 9</t>
  </si>
  <si>
    <t>Partner 10</t>
  </si>
  <si>
    <t>TABLE 3: Partner details</t>
  </si>
  <si>
    <t>Partner Name</t>
  </si>
  <si>
    <t>Collated Downstream Partner NPAC - for completion by Lead Organisation (input details on tab 3)</t>
  </si>
  <si>
    <t>TABLE 5:  PARTNER ANNUAL TOTALS FOR THE PROJECT - PLEASE COMPLETE THIS IN EVERY CASE</t>
  </si>
  <si>
    <t xml:space="preserve">CAPITAL EXPENDITURE </t>
  </si>
  <si>
    <t xml:space="preserve">PROJECT ACTIVITIES </t>
  </si>
  <si>
    <t xml:space="preserve">PROJECT STAFF COSTS - TRAVEL &amp; SUBSISTENCE </t>
  </si>
  <si>
    <t xml:space="preserve">MONITORING EVALUATION &amp; LESSONS LEARNED </t>
  </si>
  <si>
    <t xml:space="preserve">SUBTOTAL PROJECT ACTIVITIES </t>
  </si>
  <si>
    <t xml:space="preserve">SUBTOTALCAPITAL EXPENDITURE </t>
  </si>
  <si>
    <t xml:space="preserve">PROJECT STAFF COSTS - PAY </t>
  </si>
  <si>
    <t xml:space="preserve">SUBTOTAL MONITORING EVALUATION &amp; LESSONS LEARNED </t>
  </si>
  <si>
    <t xml:space="preserve">SUBTOTAL PROJECT STAFF COSTS - TRAVEL &amp; SUBSISTENCE </t>
  </si>
  <si>
    <t xml:space="preserve">SUBTOTAL PROJECT STAFF COSTS </t>
  </si>
  <si>
    <t xml:space="preserve">Exchange Rate </t>
  </si>
  <si>
    <t xml:space="preserve">BUDGET HEADING </t>
  </si>
  <si>
    <t xml:space="preserve">PURCHASE RATIONALE </t>
  </si>
  <si>
    <t xml:space="preserve">COUNTRY </t>
  </si>
  <si>
    <t xml:space="preserve">FUNDING PROFILE </t>
  </si>
  <si>
    <t xml:space="preserve">Subsistence </t>
  </si>
  <si>
    <t xml:space="preserve">TOTAL DIRECT AND DIRECTLY ATTRIBUTABLE COSTS </t>
  </si>
  <si>
    <t>ADDITIONAL NOTES</t>
  </si>
  <si>
    <t xml:space="preserve">Ref </t>
  </si>
  <si>
    <t xml:space="preserve">ORGANISATION </t>
  </si>
  <si>
    <t xml:space="preserve">AMOUNT LOCAL CURRENCY </t>
  </si>
  <si>
    <t xml:space="preserve">AMOUNT GBP </t>
  </si>
  <si>
    <t xml:space="preserve">MONTH </t>
  </si>
  <si>
    <t xml:space="preserve">JANUARY </t>
  </si>
  <si>
    <t xml:space="preserve">FEBRUARY </t>
  </si>
  <si>
    <t xml:space="preserve">MARCH </t>
  </si>
  <si>
    <t xml:space="preserve">APRIL </t>
  </si>
  <si>
    <t xml:space="preserve">MAY </t>
  </si>
  <si>
    <t xml:space="preserve">JUNE </t>
  </si>
  <si>
    <t xml:space="preserve">JULY </t>
  </si>
  <si>
    <t xml:space="preserve">AUGUST </t>
  </si>
  <si>
    <t xml:space="preserve">SEPTEMBER </t>
  </si>
  <si>
    <t>OCTOBER</t>
  </si>
  <si>
    <t xml:space="preserve">NOVEMBER </t>
  </si>
  <si>
    <t>DECEMBER</t>
  </si>
  <si>
    <t xml:space="preserve">YEAR </t>
  </si>
  <si>
    <t>YEAR 1</t>
  </si>
  <si>
    <t>YEAR 2 +</t>
  </si>
  <si>
    <t xml:space="preserve">OUTPUT </t>
  </si>
  <si>
    <t>NA</t>
  </si>
  <si>
    <t xml:space="preserve">PROJECT OUTCOME DESCRIPTION </t>
  </si>
  <si>
    <t xml:space="preserve">PROJECT OUTCOME NO. </t>
  </si>
  <si>
    <t xml:space="preserve">JOB FAMILY </t>
  </si>
  <si>
    <t xml:space="preserve">ALL YEAR </t>
  </si>
  <si>
    <t xml:space="preserve">JOB FAMILY 2 </t>
  </si>
  <si>
    <t xml:space="preserve">Programme Leadership </t>
  </si>
  <si>
    <t xml:space="preserve">Programme Management </t>
  </si>
  <si>
    <t xml:space="preserve">Technical Advisor </t>
  </si>
  <si>
    <t xml:space="preserve">Programme Support and Administration </t>
  </si>
  <si>
    <t>TRAVEL &amp; SUBSISTENCE</t>
  </si>
  <si>
    <t xml:space="preserve">Travel &amp; Subsistence </t>
  </si>
  <si>
    <t>Travel</t>
  </si>
  <si>
    <t xml:space="preserve">Accomodation </t>
  </si>
  <si>
    <t>(blank)</t>
  </si>
  <si>
    <t xml:space="preserve">BUDGETED SPEND BY OUTCOME </t>
  </si>
  <si>
    <t xml:space="preserve">Complete by year for second and subsequent years of programme activity </t>
  </si>
  <si>
    <t xml:space="preserve">FIRST YEAR OF BUDGET ACTIVITY BY MONTH </t>
  </si>
  <si>
    <t xml:space="preserve">SUBSEQUENT YEARS BUDGET ACTIVITY BY YEAR </t>
  </si>
  <si>
    <t xml:space="preserve">Lead Partner Organisation </t>
  </si>
  <si>
    <t>Estimated Partner/Consortium Project Direct Costs (per Direct cost tab)</t>
  </si>
  <si>
    <t xml:space="preserve">Lead Partner </t>
  </si>
  <si>
    <t xml:space="preserve">Notes </t>
  </si>
  <si>
    <t xml:space="preserve">TOTAL BUDGET </t>
  </si>
  <si>
    <t xml:space="preserve">TOTAL DIRECT PROJECT COSTS AND NPAC PARTNER </t>
  </si>
  <si>
    <t xml:space="preserve">TOTAL DIRECT PROJECT COSTS AND NPAC CONSORTIUM </t>
  </si>
  <si>
    <t>CASHFLOW POSITION PARTNER(explain how any deficit will be met in notes table below)</t>
  </si>
  <si>
    <t>CASHFLOW POSITION CONSORTIUM (explain how any deficit will be met in notes table below)</t>
  </si>
  <si>
    <t xml:space="preserve">Complete 1.1 Information Tab and update final date when approved </t>
  </si>
  <si>
    <t xml:space="preserve">1.1 Budget Tab, this tab is self populating and driven by formulae. The only line that need to be completed in this tab is row 46 "Funding Profile" </t>
  </si>
  <si>
    <t xml:space="preserve">Items of capital expenditure do need to be itemised and detailed at unit cost level </t>
  </si>
  <si>
    <t xml:space="preserve">Other Items of a simillar nature can be aggregated and do not have to be detailled at 'unit cost or rate' level </t>
  </si>
  <si>
    <t xml:space="preserve">NPAC </t>
  </si>
  <si>
    <t xml:space="preserve">Complete as per Guidance </t>
  </si>
  <si>
    <t xml:space="preserve">Additional Notes </t>
  </si>
  <si>
    <t xml:space="preserve">To include any clarification that would be helpful interpreting the Budgeted figures </t>
  </si>
  <si>
    <t xml:space="preserve">Budget by Outcome </t>
  </si>
  <si>
    <t xml:space="preserve">Check </t>
  </si>
  <si>
    <t>QUARTER 1</t>
  </si>
  <si>
    <t>QUARTER 2</t>
  </si>
  <si>
    <t>QUARTER 3</t>
  </si>
  <si>
    <t>QUARTER 4</t>
  </si>
  <si>
    <t xml:space="preserve">PROJECT ACTIVITIES (tab 2.1 and 2.2) </t>
  </si>
  <si>
    <t xml:space="preserve">Budget Heading </t>
  </si>
  <si>
    <t xml:space="preserve">ROLE </t>
  </si>
  <si>
    <t xml:space="preserve">Rate </t>
  </si>
  <si>
    <t xml:space="preserve">Date </t>
  </si>
  <si>
    <t xml:space="preserve">USD/GBP </t>
  </si>
  <si>
    <t xml:space="preserve">There is the option enter the Project Outcome as per the logframe to aid budgeting process. This is an optional function. </t>
  </si>
  <si>
    <t xml:space="preserve">Column 'B' ' Budget Heading' - Complete each row for each 'Budget Heading' selecting the budget heading from the dropdown list in column 'B' Suggest to work through each budget heading individualy </t>
  </si>
  <si>
    <t xml:space="preserve">Additional </t>
  </si>
  <si>
    <t xml:space="preserve">This tab should be completed for the 2nd year onwards of the budget only and s budget should be profiled at a minimum on a annual basis. </t>
  </si>
  <si>
    <t xml:space="preserve">This tab should be completed for the 1st year of the budget only and as budget should be profiled at a minimum on a quarterly basis. </t>
  </si>
  <si>
    <t>Check that the Total Check at the end of column 'Q' is zero. If there is a difference then there is an error between what has been entered on tab 2.1 to what is showing on tab 1.2.</t>
  </si>
  <si>
    <t>Summary of all Consortium Partners Predicted NPAC Totals</t>
  </si>
  <si>
    <t xml:space="preserve">PT </t>
  </si>
  <si>
    <t xml:space="preserve"> RATE </t>
  </si>
  <si>
    <t xml:space="preserve">PROJECT STAFF COSTS - PAY (tab 2.1 and  2.2) </t>
  </si>
  <si>
    <t xml:space="preserve">CAPITAL EXPENDITURE (tab 2.1 and 2.2) </t>
  </si>
  <si>
    <t>PROJECT STAFF COSTS - TRAVEL &amp; SUBSISTENCE (tab 2.1 and 2.2)</t>
  </si>
  <si>
    <t xml:space="preserve">MONITORING EVALUATION &amp; LESSONS LEARNED (tab 2.1 and 2.2) </t>
  </si>
  <si>
    <t>&lt;Insert Additional Rows as Required by copying row above and inserting copied row above this row&gt;</t>
  </si>
  <si>
    <t>To insert another row in "2.1 Budget Detail YR1" copy the row above and select insert copied cells</t>
  </si>
  <si>
    <t xml:space="preserve">To insert another row in "2.1 Budget Detail YR2" copy the row above and select insert copied cells as per above. </t>
  </si>
  <si>
    <t xml:space="preserve">EXCHANGE RATE </t>
  </si>
  <si>
    <t>YEAR 2</t>
  </si>
  <si>
    <t>YEAR 3</t>
  </si>
  <si>
    <t>YEAR 4</t>
  </si>
  <si>
    <t>YEAR 5</t>
  </si>
  <si>
    <t xml:space="preserve">Column 'C' 'Organisation' - enter the name of the organisation that will provide the service or if contracting staff please enter 'Contractor' </t>
  </si>
  <si>
    <t xml:space="preserve">Column 'D' Country - Input the country that the goods or servies will be procured in. </t>
  </si>
  <si>
    <t xml:space="preserve">Column 'E', 'Detailed Decription' - provide a detailed description of the nature of the goods or services being procured. Provide name of sub-contractor or person filling the role if known.  </t>
  </si>
  <si>
    <t xml:space="preserve">Column 'F', 'Purchase Rationale' - why are the goods/services required for the project? This must be completed for items of Capital Expenditure. Provide detail of fee rates and budget assumptions for contractors/ outsourced services </t>
  </si>
  <si>
    <t>Column 'G', 'Job Family' This is only completed if Budget Heading 'Project Staff Costs - Pay' has been selected in column 'B'. Select the role type from the dropdown list. Cell will be highlighted 'Orange' to indicate that input is required.</t>
  </si>
  <si>
    <t>Column 'H', 'Role' This is only completed if Budget Heading 'Project Staff Costs - Pay' has been selected in column 'B'. Cell will be highlighted 'Orange' to indicate that input is required.</t>
  </si>
  <si>
    <t xml:space="preserve">Column 'I' , 'Travel &amp; Subsistence' This is only completed in Budget Heading ' Project Staff Costs - Travel &amp; Subsistence' has been selected in column 'B'. Cell will be highlighte 'Orange ' to indicate input is required. </t>
  </si>
  <si>
    <t xml:space="preserve">Column 'J' , 'Amount Local Currency' - If goods or services purchased in local currency input the gross vaue in that currency. Gross cost per item should be quoted. If Salary Costs them input gross monthly/ quarterly salary. If contractor costs input gross day/ hourly rate. Use column ' G', 'Detailed Desctription' to input name of contractor if known and use column 'G' , 'Purchase Rationale' to provide detail of budget assumption/ fee rate used </t>
  </si>
  <si>
    <t>Column 'K', 'Exchange Rate' - enter the exchange rate used to convert local currency to GBP for budget purposes. Exchange rates should be from www.OANDA.com. Complete the Exchange rate table at the top of Columns P:R.</t>
  </si>
  <si>
    <t>Column 'L' calculate the gross amount in GBP using information in columns 'K' and 'L'</t>
  </si>
  <si>
    <t xml:space="preserve">Column 'M' 'Quantity' - input the quantity based on the budget assumption input in column 'L' and detailed in column 'G' </t>
  </si>
  <si>
    <t xml:space="preserve">Column 'N' 'Rate' - input the unit cost/rate based on the budget assumption input in column 'L' and detailed in column 'G' </t>
  </si>
  <si>
    <t xml:space="preserve">Columns "O" to "Z" enter monthly/ quarterly amounts </t>
  </si>
  <si>
    <t xml:space="preserve">Column 'AA' , 'Total' This cell will automatically populate based on the information input in Columns 'O' and 'P'. </t>
  </si>
  <si>
    <t>Column 'K', 'Exchange Rate' - enter the exchange rate used to convert local currency to GBP for budget purposes. Exchange rates should be from www.OANDA.com . Complete the Exhange Rate table at top of colums P:R</t>
  </si>
  <si>
    <t xml:space="preserve">Column 'N' '/Rate' - input the unit cost/rate based on the budget assumption input in column 'L' and detailed in column 'G' </t>
  </si>
  <si>
    <t xml:space="preserve">Columns "O" to "R" inplu the total amounts per year </t>
  </si>
  <si>
    <t xml:space="preserve">Column 'S' , 'Total' This cell will automatically populate based on the information input in Columns 'O' to 'R'. </t>
  </si>
  <si>
    <t xml:space="preserve">This tab is only for use if you are completing tabs 2.1 (columns 'AB' and 'AC')  and 2.2 (Columns 'T'and 'U')  with the Project Outcomes that the budget relates to. </t>
  </si>
  <si>
    <t xml:space="preserve">Sum of APRIL </t>
  </si>
  <si>
    <t xml:space="preserve">Sum of MAY </t>
  </si>
  <si>
    <t xml:space="preserve">Sum of JUNE </t>
  </si>
  <si>
    <t xml:space="preserve">Sum of JULY </t>
  </si>
  <si>
    <t xml:space="preserve">Sum of AUGUST </t>
  </si>
  <si>
    <t xml:space="preserve">Sum of SEPTEMBER </t>
  </si>
  <si>
    <t>Sum of OCTOBER</t>
  </si>
  <si>
    <t xml:space="preserve">Sum of NOVEMBER </t>
  </si>
  <si>
    <t>Sum of DECEMBER</t>
  </si>
  <si>
    <t xml:space="preserve">Sum of JANUARY </t>
  </si>
  <si>
    <t xml:space="preserve">Sum of FEBRUARY </t>
  </si>
  <si>
    <t xml:space="preserve">Sum of MARCH </t>
  </si>
  <si>
    <t>Sum of YEAR 2</t>
  </si>
  <si>
    <t>Sum of YEAR 3</t>
  </si>
  <si>
    <t>Sum of YEAR 4</t>
  </si>
  <si>
    <t>Sum of YEAR 5</t>
  </si>
  <si>
    <t>you can refresh the piviot tables by right clicking on each pivot table and select 'Refresh'  and this will automatically populate with the information in tabs 2.1 and 2.2</t>
  </si>
  <si>
    <t xml:space="preserve">e.g. USD/GBP </t>
  </si>
  <si>
    <t>TABLE 6: FOR COMPLETION BY LEAD ORGANISATION ONLY:</t>
  </si>
  <si>
    <t>AG Version 2.1 - 12/06/19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</si>
</sst>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£&quot;#,##0;\-&quot;£&quot;#,##0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#,###\-;[Red]\-#,###\-"/>
    <numFmt numFmtId="166" formatCode="#,##0_);\(#,##0\);\-_)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b/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Dashed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" fillId="0" borderId="0"/>
    <xf numFmtId="4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</cellStyleXfs>
  <cellXfs count="382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Fill="1" applyBorder="1"/>
    <xf numFmtId="0" fontId="7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Fill="1"/>
    <xf numFmtId="0" fontId="3" fillId="0" borderId="0" xfId="0" applyFont="1" applyFill="1"/>
    <xf numFmtId="0" fontId="3" fillId="0" borderId="0" xfId="0" applyFont="1" applyBorder="1"/>
    <xf numFmtId="0" fontId="3" fillId="0" borderId="0" xfId="0" applyFont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0" borderId="0" xfId="0" applyFont="1"/>
    <xf numFmtId="41" fontId="2" fillId="0" borderId="0" xfId="0" applyNumberFormat="1" applyFont="1" applyFill="1" applyBorder="1" applyAlignment="1">
      <alignment horizontal="right"/>
    </xf>
    <xf numFmtId="41" fontId="3" fillId="0" borderId="0" xfId="0" applyNumberFormat="1" applyFont="1" applyFill="1" applyBorder="1" applyAlignment="1">
      <alignment horizontal="right"/>
    </xf>
    <xf numFmtId="41" fontId="2" fillId="0" borderId="5" xfId="0" applyNumberFormat="1" applyFont="1" applyFill="1" applyBorder="1" applyAlignment="1">
      <alignment horizontal="right"/>
    </xf>
    <xf numFmtId="0" fontId="4" fillId="3" borderId="4" xfId="0" applyFont="1" applyFill="1" applyBorder="1"/>
    <xf numFmtId="0" fontId="3" fillId="0" borderId="35" xfId="0" applyFont="1" applyBorder="1"/>
    <xf numFmtId="41" fontId="3" fillId="0" borderId="16" xfId="0" applyNumberFormat="1" applyFont="1" applyFill="1" applyBorder="1" applyAlignment="1">
      <alignment horizontal="right"/>
    </xf>
    <xf numFmtId="0" fontId="0" fillId="0" borderId="0" xfId="0" applyBorder="1"/>
    <xf numFmtId="0" fontId="9" fillId="0" borderId="0" xfId="7" applyBorder="1" applyAlignment="1">
      <alignment horizontal="left" vertical="center" indent="4"/>
    </xf>
    <xf numFmtId="0" fontId="10" fillId="0" borderId="0" xfId="0" applyFont="1"/>
    <xf numFmtId="0" fontId="4" fillId="0" borderId="4" xfId="0" applyFont="1" applyBorder="1" applyAlignment="1">
      <alignment horizontal="left" indent="2"/>
    </xf>
    <xf numFmtId="0" fontId="3" fillId="0" borderId="0" xfId="0" applyFont="1" applyProtection="1"/>
    <xf numFmtId="41" fontId="3" fillId="0" borderId="5" xfId="0" applyNumberFormat="1" applyFont="1" applyFill="1" applyBorder="1" applyAlignment="1">
      <alignment horizontal="right"/>
    </xf>
    <xf numFmtId="0" fontId="2" fillId="0" borderId="47" xfId="0" applyFont="1" applyBorder="1"/>
    <xf numFmtId="0" fontId="3" fillId="0" borderId="47" xfId="0" applyFont="1" applyBorder="1"/>
    <xf numFmtId="0" fontId="3" fillId="0" borderId="15" xfId="0" applyFont="1" applyFill="1" applyBorder="1"/>
    <xf numFmtId="0" fontId="3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41" fontId="3" fillId="3" borderId="27" xfId="0" applyNumberFormat="1" applyFont="1" applyFill="1" applyBorder="1"/>
    <xf numFmtId="0" fontId="4" fillId="3" borderId="40" xfId="0" applyFont="1" applyFill="1" applyBorder="1" applyAlignment="1">
      <alignment horizontal="left"/>
    </xf>
    <xf numFmtId="0" fontId="4" fillId="3" borderId="25" xfId="0" applyFont="1" applyFill="1" applyBorder="1" applyAlignment="1">
      <alignment horizontal="left"/>
    </xf>
    <xf numFmtId="3" fontId="3" fillId="3" borderId="40" xfId="0" applyNumberFormat="1" applyFont="1" applyFill="1" applyBorder="1" applyAlignment="1">
      <alignment horizontal="right"/>
    </xf>
    <xf numFmtId="3" fontId="3" fillId="3" borderId="25" xfId="0" applyNumberFormat="1" applyFont="1" applyFill="1" applyBorder="1" applyAlignment="1">
      <alignment horizontal="right"/>
    </xf>
    <xf numFmtId="0" fontId="4" fillId="3" borderId="43" xfId="0" applyFont="1" applyFill="1" applyBorder="1" applyAlignment="1">
      <alignment horizontal="left"/>
    </xf>
    <xf numFmtId="16" fontId="7" fillId="0" borderId="0" xfId="0" quotePrefix="1" applyNumberFormat="1" applyFont="1"/>
    <xf numFmtId="0" fontId="7" fillId="0" borderId="0" xfId="0" quotePrefix="1" applyFont="1"/>
    <xf numFmtId="0" fontId="2" fillId="0" borderId="0" xfId="0" applyFont="1" applyFill="1" applyBorder="1" applyAlignment="1"/>
    <xf numFmtId="41" fontId="3" fillId="0" borderId="25" xfId="0" applyNumberFormat="1" applyFont="1" applyFill="1" applyBorder="1" applyAlignment="1">
      <alignment horizontal="right"/>
    </xf>
    <xf numFmtId="41" fontId="3" fillId="0" borderId="1" xfId="0" applyNumberFormat="1" applyFont="1" applyFill="1" applyBorder="1" applyAlignment="1">
      <alignment horizontal="right"/>
    </xf>
    <xf numFmtId="41" fontId="3" fillId="0" borderId="34" xfId="0" applyNumberFormat="1" applyFont="1" applyFill="1" applyBorder="1" applyAlignment="1">
      <alignment horizontal="right"/>
    </xf>
    <xf numFmtId="49" fontId="4" fillId="3" borderId="4" xfId="0" applyNumberFormat="1" applyFont="1" applyFill="1" applyBorder="1"/>
    <xf numFmtId="0" fontId="4" fillId="0" borderId="20" xfId="2" applyFont="1" applyBorder="1" applyProtection="1"/>
    <xf numFmtId="0" fontId="4" fillId="0" borderId="21" xfId="2" applyFont="1" applyBorder="1" applyProtection="1"/>
    <xf numFmtId="0" fontId="7" fillId="6" borderId="0" xfId="0" applyFont="1" applyFill="1"/>
    <xf numFmtId="0" fontId="7" fillId="7" borderId="0" xfId="0" applyFont="1" applyFill="1"/>
    <xf numFmtId="0" fontId="7" fillId="8" borderId="0" xfId="0" applyFont="1" applyFill="1"/>
    <xf numFmtId="0" fontId="7" fillId="9" borderId="0" xfId="0" applyFont="1" applyFill="1"/>
    <xf numFmtId="0" fontId="7" fillId="0" borderId="0" xfId="0" applyFont="1" applyFill="1"/>
    <xf numFmtId="41" fontId="2" fillId="0" borderId="2" xfId="0" applyNumberFormat="1" applyFont="1" applyFill="1" applyBorder="1" applyAlignment="1">
      <alignment horizontal="right"/>
    </xf>
    <xf numFmtId="0" fontId="6" fillId="0" borderId="34" xfId="2" applyFont="1" applyFill="1" applyBorder="1" applyAlignment="1">
      <alignment wrapText="1"/>
    </xf>
    <xf numFmtId="0" fontId="4" fillId="0" borderId="34" xfId="0" applyFont="1" applyBorder="1" applyAlignment="1">
      <alignment horizontal="left" indent="2"/>
    </xf>
    <xf numFmtId="0" fontId="6" fillId="0" borderId="34" xfId="0" applyFont="1" applyBorder="1" applyAlignment="1">
      <alignment horizontal="left"/>
    </xf>
    <xf numFmtId="0" fontId="6" fillId="0" borderId="34" xfId="0" applyFont="1" applyFill="1" applyBorder="1"/>
    <xf numFmtId="0" fontId="6" fillId="0" borderId="34" xfId="2" applyFont="1" applyFill="1" applyBorder="1"/>
    <xf numFmtId="0" fontId="3" fillId="0" borderId="34" xfId="0" applyFont="1" applyBorder="1"/>
    <xf numFmtId="0" fontId="4" fillId="0" borderId="34" xfId="0" applyFont="1" applyBorder="1"/>
    <xf numFmtId="0" fontId="6" fillId="0" borderId="35" xfId="0" applyFont="1" applyBorder="1"/>
    <xf numFmtId="0" fontId="3" fillId="0" borderId="34" xfId="0" applyFont="1" applyFill="1" applyBorder="1" applyAlignment="1">
      <alignment horizontal="right"/>
    </xf>
    <xf numFmtId="41" fontId="2" fillId="0" borderId="25" xfId="0" applyNumberFormat="1" applyFont="1" applyFill="1" applyBorder="1" applyAlignment="1">
      <alignment horizontal="right"/>
    </xf>
    <xf numFmtId="41" fontId="2" fillId="0" borderId="4" xfId="0" applyNumberFormat="1" applyFont="1" applyFill="1" applyBorder="1" applyAlignment="1">
      <alignment horizontal="right"/>
    </xf>
    <xf numFmtId="41" fontId="2" fillId="0" borderId="45" xfId="0" applyNumberFormat="1" applyFont="1" applyFill="1" applyBorder="1" applyAlignment="1">
      <alignment horizontal="right"/>
    </xf>
    <xf numFmtId="41" fontId="2" fillId="0" borderId="0" xfId="0" applyNumberFormat="1" applyFont="1" applyFill="1" applyBorder="1" applyAlignment="1">
      <alignment horizontal="right" wrapText="1"/>
    </xf>
    <xf numFmtId="41" fontId="2" fillId="0" borderId="16" xfId="0" applyNumberFormat="1" applyFont="1" applyFill="1" applyBorder="1" applyAlignment="1">
      <alignment horizontal="right" wrapText="1"/>
    </xf>
    <xf numFmtId="41" fontId="2" fillId="0" borderId="25" xfId="0" applyNumberFormat="1" applyFont="1" applyFill="1" applyBorder="1" applyAlignment="1">
      <alignment horizontal="right" wrapText="1"/>
    </xf>
    <xf numFmtId="41" fontId="2" fillId="0" borderId="5" xfId="0" applyNumberFormat="1" applyFont="1" applyFill="1" applyBorder="1" applyAlignment="1">
      <alignment horizontal="right" wrapText="1"/>
    </xf>
    <xf numFmtId="164" fontId="3" fillId="0" borderId="34" xfId="1" applyNumberFormat="1" applyFont="1" applyFill="1" applyBorder="1" applyAlignment="1">
      <alignment horizontal="right"/>
    </xf>
    <xf numFmtId="41" fontId="3" fillId="0" borderId="35" xfId="0" applyNumberFormat="1" applyFont="1" applyFill="1" applyBorder="1" applyAlignment="1">
      <alignment horizontal="right"/>
    </xf>
    <xf numFmtId="0" fontId="3" fillId="0" borderId="56" xfId="0" applyFont="1" applyFill="1" applyBorder="1" applyAlignment="1">
      <alignment horizontal="right" wrapText="1"/>
    </xf>
    <xf numFmtId="164" fontId="2" fillId="0" borderId="34" xfId="1" applyNumberFormat="1" applyFont="1" applyFill="1" applyBorder="1" applyAlignment="1">
      <alignment horizontal="right"/>
    </xf>
    <xf numFmtId="0" fontId="6" fillId="0" borderId="4" xfId="0" applyFont="1" applyBorder="1"/>
    <xf numFmtId="0" fontId="4" fillId="0" borderId="4" xfId="0" applyFont="1" applyBorder="1"/>
    <xf numFmtId="165" fontId="2" fillId="0" borderId="7" xfId="0" applyNumberFormat="1" applyFont="1" applyFill="1" applyBorder="1" applyAlignment="1">
      <alignment horizontal="right"/>
    </xf>
    <xf numFmtId="165" fontId="2" fillId="0" borderId="45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right"/>
    </xf>
    <xf numFmtId="165" fontId="2" fillId="0" borderId="46" xfId="0" applyNumberFormat="1" applyFont="1" applyFill="1" applyBorder="1" applyAlignment="1">
      <alignment horizontal="right"/>
    </xf>
    <xf numFmtId="0" fontId="2" fillId="4" borderId="29" xfId="0" applyFont="1" applyFill="1" applyBorder="1" applyAlignment="1"/>
    <xf numFmtId="0" fontId="2" fillId="4" borderId="30" xfId="0" applyFont="1" applyFill="1" applyBorder="1" applyAlignment="1"/>
    <xf numFmtId="0" fontId="2" fillId="4" borderId="31" xfId="0" applyFont="1" applyFill="1" applyBorder="1" applyAlignment="1"/>
    <xf numFmtId="0" fontId="2" fillId="0" borderId="56" xfId="0" applyFont="1" applyFill="1" applyBorder="1"/>
    <xf numFmtId="0" fontId="3" fillId="0" borderId="0" xfId="0" applyFont="1" applyFill="1" applyBorder="1" applyAlignment="1" applyProtection="1"/>
    <xf numFmtId="0" fontId="3" fillId="0" borderId="0" xfId="0" applyFont="1" applyFill="1" applyBorder="1" applyProtection="1"/>
    <xf numFmtId="0" fontId="0" fillId="0" borderId="0" xfId="0" applyFill="1"/>
    <xf numFmtId="0" fontId="4" fillId="0" borderId="0" xfId="0" applyFont="1" applyProtection="1"/>
    <xf numFmtId="0" fontId="3" fillId="0" borderId="0" xfId="0" applyFont="1" applyFill="1" applyBorder="1" applyAlignment="1"/>
    <xf numFmtId="0" fontId="11" fillId="0" borderId="0" xfId="0" applyFont="1" applyProtection="1"/>
    <xf numFmtId="0" fontId="4" fillId="0" borderId="0" xfId="2" applyFont="1" applyBorder="1" applyProtection="1"/>
    <xf numFmtId="49" fontId="4" fillId="0" borderId="0" xfId="2" applyNumberFormat="1" applyFont="1" applyFill="1" applyBorder="1" applyAlignment="1" applyProtection="1">
      <alignment horizontal="left"/>
    </xf>
    <xf numFmtId="0" fontId="3" fillId="0" borderId="19" xfId="0" applyFont="1" applyBorder="1" applyProtection="1"/>
    <xf numFmtId="49" fontId="4" fillId="3" borderId="40" xfId="0" applyNumberFormat="1" applyFont="1" applyFill="1" applyBorder="1" applyProtection="1"/>
    <xf numFmtId="0" fontId="3" fillId="0" borderId="20" xfId="0" applyFont="1" applyBorder="1" applyProtection="1"/>
    <xf numFmtId="49" fontId="4" fillId="3" borderId="25" xfId="0" applyNumberFormat="1" applyFont="1" applyFill="1" applyBorder="1" applyProtection="1"/>
    <xf numFmtId="0" fontId="2" fillId="4" borderId="23" xfId="0" applyFont="1" applyFill="1" applyBorder="1" applyProtection="1"/>
    <xf numFmtId="0" fontId="2" fillId="4" borderId="39" xfId="0" applyFont="1" applyFill="1" applyBorder="1" applyProtection="1"/>
    <xf numFmtId="0" fontId="2" fillId="4" borderId="61" xfId="0" applyFont="1" applyFill="1" applyBorder="1" applyAlignment="1" applyProtection="1">
      <alignment horizontal="left"/>
    </xf>
    <xf numFmtId="49" fontId="4" fillId="3" borderId="43" xfId="0" applyNumberFormat="1" applyFont="1" applyFill="1" applyBorder="1" applyProtection="1"/>
    <xf numFmtId="49" fontId="4" fillId="3" borderId="26" xfId="0" applyNumberFormat="1" applyFont="1" applyFill="1" applyBorder="1" applyProtection="1"/>
    <xf numFmtId="49" fontId="4" fillId="3" borderId="27" xfId="0" applyNumberFormat="1" applyFont="1" applyFill="1" applyBorder="1" applyProtection="1"/>
    <xf numFmtId="49" fontId="4" fillId="3" borderId="38" xfId="0" applyNumberFormat="1" applyFont="1" applyFill="1" applyBorder="1" applyProtection="1"/>
    <xf numFmtId="0" fontId="12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49" fontId="4" fillId="0" borderId="19" xfId="0" applyNumberFormat="1" applyFont="1" applyFill="1" applyBorder="1"/>
    <xf numFmtId="166" fontId="3" fillId="3" borderId="40" xfId="0" applyNumberFormat="1" applyFont="1" applyFill="1" applyBorder="1"/>
    <xf numFmtId="166" fontId="3" fillId="0" borderId="40" xfId="0" applyNumberFormat="1" applyFont="1" applyFill="1" applyBorder="1"/>
    <xf numFmtId="41" fontId="3" fillId="3" borderId="26" xfId="0" applyNumberFormat="1" applyFont="1" applyFill="1" applyBorder="1" applyAlignment="1">
      <alignment wrapText="1"/>
    </xf>
    <xf numFmtId="49" fontId="4" fillId="0" borderId="20" xfId="0" applyNumberFormat="1" applyFont="1" applyFill="1" applyBorder="1"/>
    <xf numFmtId="166" fontId="3" fillId="0" borderId="25" xfId="0" applyNumberFormat="1" applyFont="1" applyFill="1" applyBorder="1"/>
    <xf numFmtId="41" fontId="3" fillId="0" borderId="27" xfId="0" applyNumberFormat="1" applyFont="1" applyFill="1" applyBorder="1"/>
    <xf numFmtId="0" fontId="4" fillId="0" borderId="20" xfId="0" applyFont="1" applyFill="1" applyBorder="1" applyAlignment="1">
      <alignment wrapText="1"/>
    </xf>
    <xf numFmtId="166" fontId="3" fillId="3" borderId="25" xfId="0" applyNumberFormat="1" applyFont="1" applyFill="1" applyBorder="1"/>
    <xf numFmtId="41" fontId="3" fillId="3" borderId="27" xfId="0" applyNumberFormat="1" applyFont="1" applyFill="1" applyBorder="1" applyAlignment="1">
      <alignment wrapText="1"/>
    </xf>
    <xf numFmtId="0" fontId="4" fillId="0" borderId="55" xfId="0" applyFont="1" applyFill="1" applyBorder="1" applyAlignment="1">
      <alignment wrapText="1"/>
    </xf>
    <xf numFmtId="166" fontId="3" fillId="0" borderId="49" xfId="0" applyNumberFormat="1" applyFont="1" applyFill="1" applyBorder="1"/>
    <xf numFmtId="41" fontId="3" fillId="0" borderId="50" xfId="0" applyNumberFormat="1" applyFont="1" applyFill="1" applyBorder="1"/>
    <xf numFmtId="49" fontId="4" fillId="0" borderId="19" xfId="0" applyNumberFormat="1" applyFont="1" applyFill="1" applyBorder="1" applyAlignment="1"/>
    <xf numFmtId="166" fontId="3" fillId="0" borderId="40" xfId="0" applyNumberFormat="1" applyFont="1" applyFill="1" applyBorder="1" applyAlignment="1"/>
    <xf numFmtId="41" fontId="3" fillId="0" borderId="26" xfId="0" applyNumberFormat="1" applyFont="1" applyFill="1" applyBorder="1" applyAlignment="1"/>
    <xf numFmtId="0" fontId="4" fillId="0" borderId="20" xfId="0" applyFont="1" applyFill="1" applyBorder="1" applyAlignment="1">
      <alignment horizontal="left"/>
    </xf>
    <xf numFmtId="41" fontId="3" fillId="0" borderId="27" xfId="0" applyNumberFormat="1" applyFont="1" applyFill="1" applyBorder="1" applyAlignment="1">
      <alignment wrapText="1"/>
    </xf>
    <xf numFmtId="0" fontId="6" fillId="0" borderId="19" xfId="0" applyFont="1" applyFill="1" applyBorder="1" applyAlignment="1">
      <alignment wrapText="1"/>
    </xf>
    <xf numFmtId="166" fontId="2" fillId="0" borderId="40" xfId="0" applyNumberFormat="1" applyFont="1" applyFill="1" applyBorder="1"/>
    <xf numFmtId="41" fontId="2" fillId="0" borderId="26" xfId="0" applyNumberFormat="1" applyFont="1" applyFill="1" applyBorder="1"/>
    <xf numFmtId="0" fontId="6" fillId="0" borderId="21" xfId="0" applyFont="1" applyFill="1" applyBorder="1" applyAlignment="1">
      <alignment wrapText="1"/>
    </xf>
    <xf numFmtId="164" fontId="2" fillId="0" borderId="43" xfId="0" applyNumberFormat="1" applyFont="1" applyFill="1" applyBorder="1"/>
    <xf numFmtId="41" fontId="2" fillId="0" borderId="38" xfId="0" applyNumberFormat="1" applyFont="1" applyFill="1" applyBorder="1"/>
    <xf numFmtId="0" fontId="6" fillId="0" borderId="0" xfId="0" applyFont="1"/>
    <xf numFmtId="0" fontId="0" fillId="0" borderId="0" xfId="0" applyBorder="1" applyAlignment="1">
      <alignment horizontal="left"/>
    </xf>
    <xf numFmtId="166" fontId="3" fillId="3" borderId="15" xfId="0" applyNumberFormat="1" applyFont="1" applyFill="1" applyBorder="1" applyAlignment="1">
      <alignment horizontal="right"/>
    </xf>
    <xf numFmtId="166" fontId="3" fillId="3" borderId="25" xfId="0" applyNumberFormat="1" applyFont="1" applyFill="1" applyBorder="1" applyAlignment="1">
      <alignment horizontal="right"/>
    </xf>
    <xf numFmtId="166" fontId="3" fillId="3" borderId="5" xfId="0" applyNumberFormat="1" applyFont="1" applyFill="1" applyBorder="1" applyAlignment="1">
      <alignment horizontal="right"/>
    </xf>
    <xf numFmtId="166" fontId="3" fillId="3" borderId="34" xfId="0" applyNumberFormat="1" applyFont="1" applyFill="1" applyBorder="1"/>
    <xf numFmtId="166" fontId="3" fillId="3" borderId="5" xfId="0" applyNumberFormat="1" applyFont="1" applyFill="1" applyBorder="1"/>
    <xf numFmtId="166" fontId="3" fillId="3" borderId="15" xfId="0" applyNumberFormat="1" applyFont="1" applyFill="1" applyBorder="1"/>
    <xf numFmtId="166" fontId="3" fillId="3" borderId="1" xfId="0" applyNumberFormat="1" applyFont="1" applyFill="1" applyBorder="1"/>
    <xf numFmtId="0" fontId="4" fillId="0" borderId="45" xfId="0" applyFont="1" applyFill="1" applyBorder="1"/>
    <xf numFmtId="166" fontId="3" fillId="0" borderId="2" xfId="0" applyNumberFormat="1" applyFont="1" applyFill="1" applyBorder="1"/>
    <xf numFmtId="166" fontId="3" fillId="0" borderId="50" xfId="0" applyNumberFormat="1" applyFont="1" applyFill="1" applyBorder="1"/>
    <xf numFmtId="0" fontId="4" fillId="0" borderId="0" xfId="0" applyFont="1" applyFill="1" applyBorder="1" applyAlignment="1">
      <alignment wrapText="1"/>
    </xf>
    <xf numFmtId="164" fontId="3" fillId="0" borderId="0" xfId="0" applyNumberFormat="1" applyFont="1" applyFill="1" applyBorder="1"/>
    <xf numFmtId="0" fontId="6" fillId="0" borderId="45" xfId="0" applyFont="1" applyBorder="1"/>
    <xf numFmtId="166" fontId="2" fillId="0" borderId="49" xfId="0" applyNumberFormat="1" applyFont="1" applyFill="1" applyBorder="1"/>
    <xf numFmtId="0" fontId="3" fillId="0" borderId="0" xfId="0" applyFont="1" applyBorder="1" applyAlignment="1">
      <alignment horizontal="center"/>
    </xf>
    <xf numFmtId="0" fontId="6" fillId="0" borderId="2" xfId="0" applyFont="1" applyBorder="1"/>
    <xf numFmtId="0" fontId="6" fillId="0" borderId="58" xfId="0" applyFont="1" applyFill="1" applyBorder="1" applyAlignment="1">
      <alignment vertical="top"/>
    </xf>
    <xf numFmtId="0" fontId="4" fillId="3" borderId="58" xfId="0" applyFont="1" applyFill="1" applyBorder="1" applyAlignment="1">
      <alignment horizontal="center" vertical="top" wrapText="1"/>
    </xf>
    <xf numFmtId="0" fontId="4" fillId="3" borderId="58" xfId="0" applyFont="1" applyFill="1" applyBorder="1" applyAlignment="1">
      <alignment horizontal="center" vertical="top"/>
    </xf>
    <xf numFmtId="166" fontId="3" fillId="3" borderId="40" xfId="0" applyNumberFormat="1" applyFont="1" applyFill="1" applyBorder="1" applyAlignment="1">
      <alignment horizontal="right" vertical="top"/>
    </xf>
    <xf numFmtId="166" fontId="3" fillId="3" borderId="25" xfId="0" applyNumberFormat="1" applyFont="1" applyFill="1" applyBorder="1" applyAlignment="1">
      <alignment horizontal="right" vertical="top"/>
    </xf>
    <xf numFmtId="166" fontId="3" fillId="3" borderId="1" xfId="0" applyNumberFormat="1" applyFont="1" applyFill="1" applyBorder="1" applyAlignment="1">
      <alignment horizontal="right" vertical="top"/>
    </xf>
    <xf numFmtId="166" fontId="3" fillId="0" borderId="27" xfId="0" applyNumberFormat="1" applyFont="1" applyFill="1" applyBorder="1" applyAlignment="1">
      <alignment horizontal="right"/>
    </xf>
    <xf numFmtId="166" fontId="2" fillId="0" borderId="50" xfId="0" applyNumberFormat="1" applyFont="1" applyFill="1" applyBorder="1" applyAlignment="1">
      <alignment horizontal="right"/>
    </xf>
    <xf numFmtId="166" fontId="3" fillId="3" borderId="19" xfId="0" applyNumberFormat="1" applyFont="1" applyFill="1" applyBorder="1" applyAlignment="1">
      <alignment horizontal="right" vertical="top"/>
    </xf>
    <xf numFmtId="166" fontId="3" fillId="3" borderId="20" xfId="0" applyNumberFormat="1" applyFont="1" applyFill="1" applyBorder="1" applyAlignment="1">
      <alignment horizontal="right" vertical="top"/>
    </xf>
    <xf numFmtId="166" fontId="3" fillId="3" borderId="22" xfId="0" applyNumberFormat="1" applyFont="1" applyFill="1" applyBorder="1" applyAlignment="1">
      <alignment horizontal="right" vertical="top"/>
    </xf>
    <xf numFmtId="166" fontId="2" fillId="0" borderId="55" xfId="0" applyNumberFormat="1" applyFont="1" applyFill="1" applyBorder="1"/>
    <xf numFmtId="166" fontId="2" fillId="0" borderId="50" xfId="0" applyNumberFormat="1" applyFont="1" applyFill="1" applyBorder="1"/>
    <xf numFmtId="0" fontId="3" fillId="0" borderId="21" xfId="0" applyFont="1" applyBorder="1" applyProtection="1"/>
    <xf numFmtId="0" fontId="4" fillId="0" borderId="34" xfId="0" applyFont="1" applyFill="1" applyBorder="1" applyAlignment="1">
      <alignment horizontal="left" wrapText="1" indent="2"/>
    </xf>
    <xf numFmtId="0" fontId="4" fillId="3" borderId="11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9" fontId="4" fillId="3" borderId="15" xfId="2" applyNumberFormat="1" applyFont="1" applyFill="1" applyBorder="1" applyAlignment="1" applyProtection="1">
      <alignment horizontal="left"/>
    </xf>
    <xf numFmtId="49" fontId="4" fillId="3" borderId="0" xfId="2" applyNumberFormat="1" applyFont="1" applyFill="1" applyBorder="1" applyAlignment="1" applyProtection="1">
      <alignment horizontal="left"/>
    </xf>
    <xf numFmtId="49" fontId="4" fillId="3" borderId="5" xfId="2" applyNumberFormat="1" applyFont="1" applyFill="1" applyBorder="1" applyAlignment="1" applyProtection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0" fontId="2" fillId="10" borderId="58" xfId="2" applyFont="1" applyFill="1" applyBorder="1" applyAlignment="1">
      <alignment wrapText="1"/>
    </xf>
    <xf numFmtId="0" fontId="3" fillId="0" borderId="34" xfId="0" applyFont="1" applyFill="1" applyBorder="1" applyAlignment="1">
      <alignment horizontal="right" wrapText="1"/>
    </xf>
    <xf numFmtId="0" fontId="2" fillId="0" borderId="34" xfId="0" applyFont="1" applyFill="1" applyBorder="1"/>
    <xf numFmtId="0" fontId="6" fillId="0" borderId="34" xfId="0" applyFont="1" applyFill="1" applyBorder="1" applyAlignment="1">
      <alignment horizontal="left" indent="2"/>
    </xf>
    <xf numFmtId="0" fontId="6" fillId="0" borderId="34" xfId="0" applyFont="1" applyBorder="1" applyAlignment="1">
      <alignment horizontal="left" indent="2"/>
    </xf>
    <xf numFmtId="0" fontId="4" fillId="3" borderId="57" xfId="0" applyFont="1" applyFill="1" applyBorder="1" applyAlignment="1">
      <alignment horizontal="left"/>
    </xf>
    <xf numFmtId="0" fontId="4" fillId="3" borderId="34" xfId="0" applyFont="1" applyFill="1" applyBorder="1" applyAlignment="1">
      <alignment horizontal="left"/>
    </xf>
    <xf numFmtId="0" fontId="2" fillId="10" borderId="58" xfId="0" applyFont="1" applyFill="1" applyBorder="1" applyAlignment="1">
      <alignment horizontal="right" wrapText="1"/>
    </xf>
    <xf numFmtId="0" fontId="2" fillId="10" borderId="58" xfId="0" applyFont="1" applyFill="1" applyBorder="1" applyAlignment="1">
      <alignment horizontal="center"/>
    </xf>
    <xf numFmtId="3" fontId="2" fillId="10" borderId="24" xfId="0" applyNumberFormat="1" applyFont="1" applyFill="1" applyBorder="1" applyAlignment="1">
      <alignment horizontal="center" wrapText="1"/>
    </xf>
    <xf numFmtId="0" fontId="2" fillId="10" borderId="29" xfId="0" applyFont="1" applyFill="1" applyBorder="1" applyAlignment="1"/>
    <xf numFmtId="0" fontId="2" fillId="10" borderId="30" xfId="0" applyFont="1" applyFill="1" applyBorder="1" applyAlignment="1"/>
    <xf numFmtId="0" fontId="3" fillId="10" borderId="30" xfId="0" applyFont="1" applyFill="1" applyBorder="1" applyAlignment="1"/>
    <xf numFmtId="0" fontId="2" fillId="10" borderId="31" xfId="0" applyFont="1" applyFill="1" applyBorder="1" applyAlignment="1"/>
    <xf numFmtId="0" fontId="6" fillId="10" borderId="23" xfId="0" applyFont="1" applyFill="1" applyBorder="1" applyAlignment="1">
      <alignment horizontal="left"/>
    </xf>
    <xf numFmtId="0" fontId="6" fillId="10" borderId="39" xfId="0" applyFont="1" applyFill="1" applyBorder="1" applyAlignment="1">
      <alignment horizontal="right" vertical="top"/>
    </xf>
    <xf numFmtId="0" fontId="6" fillId="10" borderId="39" xfId="0" applyFont="1" applyFill="1" applyBorder="1" applyAlignment="1">
      <alignment horizontal="right" vertical="top" wrapText="1"/>
    </xf>
    <xf numFmtId="0" fontId="6" fillId="10" borderId="51" xfId="0" applyFont="1" applyFill="1" applyBorder="1" applyAlignment="1">
      <alignment horizontal="right"/>
    </xf>
    <xf numFmtId="0" fontId="6" fillId="10" borderId="51" xfId="0" applyFont="1" applyFill="1" applyBorder="1" applyAlignment="1">
      <alignment horizontal="right" vertical="top"/>
    </xf>
    <xf numFmtId="0" fontId="6" fillId="10" borderId="19" xfId="0" applyFont="1" applyFill="1" applyBorder="1" applyAlignment="1">
      <alignment horizontal="center"/>
    </xf>
    <xf numFmtId="0" fontId="6" fillId="10" borderId="26" xfId="0" applyFont="1" applyFill="1" applyBorder="1" applyAlignment="1">
      <alignment horizontal="center" vertical="top" wrapText="1"/>
    </xf>
    <xf numFmtId="0" fontId="6" fillId="10" borderId="22" xfId="0" applyFont="1" applyFill="1" applyBorder="1" applyAlignment="1">
      <alignment horizontal="center" wrapText="1"/>
    </xf>
    <xf numFmtId="0" fontId="6" fillId="10" borderId="28" xfId="0" applyFont="1" applyFill="1" applyBorder="1" applyAlignment="1">
      <alignment horizontal="center" vertical="top" wrapText="1"/>
    </xf>
    <xf numFmtId="0" fontId="2" fillId="10" borderId="23" xfId="0" applyFont="1" applyFill="1" applyBorder="1" applyAlignment="1">
      <alignment horizontal="center" vertical="top"/>
    </xf>
    <xf numFmtId="0" fontId="2" fillId="10" borderId="39" xfId="0" applyFont="1" applyFill="1" applyBorder="1" applyAlignment="1">
      <alignment horizontal="center" vertical="top"/>
    </xf>
    <xf numFmtId="0" fontId="2" fillId="10" borderId="51" xfId="0" applyFont="1" applyFill="1" applyBorder="1" applyAlignment="1">
      <alignment horizontal="center" vertical="top" wrapText="1"/>
    </xf>
    <xf numFmtId="0" fontId="2" fillId="10" borderId="44" xfId="0" applyFont="1" applyFill="1" applyBorder="1" applyAlignment="1">
      <alignment horizontal="center"/>
    </xf>
    <xf numFmtId="0" fontId="2" fillId="10" borderId="39" xfId="0" applyFont="1" applyFill="1" applyBorder="1" applyAlignment="1">
      <alignment horizontal="center" vertical="top" wrapText="1"/>
    </xf>
    <xf numFmtId="0" fontId="10" fillId="10" borderId="30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0" fontId="2" fillId="10" borderId="29" xfId="0" applyFont="1" applyFill="1" applyBorder="1" applyAlignment="1"/>
    <xf numFmtId="0" fontId="10" fillId="10" borderId="30" xfId="0" applyFont="1" applyFill="1" applyBorder="1" applyAlignment="1"/>
    <xf numFmtId="0" fontId="4" fillId="3" borderId="11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3" fontId="2" fillId="10" borderId="24" xfId="2" applyNumberFormat="1" applyFont="1" applyFill="1" applyBorder="1" applyAlignment="1">
      <alignment horizontal="center" wrapText="1"/>
    </xf>
    <xf numFmtId="0" fontId="2" fillId="10" borderId="52" xfId="2" applyFont="1" applyFill="1" applyBorder="1" applyAlignment="1">
      <alignment horizontal="center" wrapText="1"/>
    </xf>
    <xf numFmtId="0" fontId="2" fillId="10" borderId="32" xfId="2" applyFont="1" applyFill="1" applyBorder="1" applyAlignment="1">
      <alignment horizontal="center" wrapText="1"/>
    </xf>
    <xf numFmtId="0" fontId="2" fillId="10" borderId="53" xfId="2" applyFont="1" applyFill="1" applyBorder="1" applyAlignment="1">
      <alignment horizontal="center" wrapText="1"/>
    </xf>
    <xf numFmtId="0" fontId="2" fillId="10" borderId="24" xfId="2" applyFont="1" applyFill="1" applyBorder="1" applyAlignment="1">
      <alignment horizontal="center" wrapText="1"/>
    </xf>
    <xf numFmtId="0" fontId="2" fillId="10" borderId="42" xfId="2" applyFont="1" applyFill="1" applyBorder="1" applyAlignment="1">
      <alignment horizontal="center" wrapText="1"/>
    </xf>
    <xf numFmtId="0" fontId="2" fillId="10" borderId="3" xfId="0" applyFont="1" applyFill="1" applyBorder="1" applyAlignment="1">
      <alignment horizontal="center" wrapText="1"/>
    </xf>
    <xf numFmtId="41" fontId="3" fillId="10" borderId="26" xfId="0" applyNumberFormat="1" applyFont="1" applyFill="1" applyBorder="1" applyAlignment="1">
      <alignment horizontal="right"/>
    </xf>
    <xf numFmtId="41" fontId="3" fillId="10" borderId="27" xfId="0" applyNumberFormat="1" applyFont="1" applyFill="1" applyBorder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16" fillId="0" borderId="0" xfId="0" applyFont="1"/>
    <xf numFmtId="41" fontId="6" fillId="0" borderId="0" xfId="0" applyNumberFormat="1" applyFont="1" applyFill="1" applyBorder="1" applyAlignment="1">
      <alignment horizontal="right"/>
    </xf>
    <xf numFmtId="0" fontId="6" fillId="0" borderId="4" xfId="0" applyFont="1" applyBorder="1" applyAlignment="1">
      <alignment horizontal="left" indent="2"/>
    </xf>
    <xf numFmtId="41" fontId="2" fillId="5" borderId="0" xfId="0" applyNumberFormat="1" applyFont="1" applyFill="1" applyBorder="1" applyAlignment="1">
      <alignment horizontal="right"/>
    </xf>
    <xf numFmtId="41" fontId="2" fillId="5" borderId="25" xfId="0" applyNumberFormat="1" applyFont="1" applyFill="1" applyBorder="1" applyAlignment="1">
      <alignment horizontal="right"/>
    </xf>
    <xf numFmtId="0" fontId="2" fillId="3" borderId="0" xfId="0" applyNumberFormat="1" applyFont="1" applyFill="1" applyBorder="1" applyAlignment="1">
      <alignment horizontal="right"/>
    </xf>
    <xf numFmtId="41" fontId="2" fillId="0" borderId="14" xfId="0" applyNumberFormat="1" applyFont="1" applyFill="1" applyBorder="1" applyAlignment="1">
      <alignment horizontal="right"/>
    </xf>
    <xf numFmtId="164" fontId="3" fillId="0" borderId="57" xfId="1" applyNumberFormat="1" applyFont="1" applyFill="1" applyBorder="1" applyAlignment="1">
      <alignment horizontal="right"/>
    </xf>
    <xf numFmtId="41" fontId="2" fillId="0" borderId="62" xfId="0" applyNumberFormat="1" applyFont="1" applyFill="1" applyBorder="1" applyAlignment="1">
      <alignment horizontal="right"/>
    </xf>
    <xf numFmtId="41" fontId="3" fillId="0" borderId="29" xfId="0" applyNumberFormat="1" applyFont="1" applyFill="1" applyBorder="1" applyAlignment="1">
      <alignment horizontal="right"/>
    </xf>
    <xf numFmtId="41" fontId="3" fillId="0" borderId="30" xfId="0" applyNumberFormat="1" applyFont="1" applyFill="1" applyBorder="1" applyAlignment="1">
      <alignment horizontal="right"/>
    </xf>
    <xf numFmtId="41" fontId="3" fillId="0" borderId="60" xfId="0" applyNumberFormat="1" applyFont="1" applyFill="1" applyBorder="1" applyAlignment="1">
      <alignment horizontal="right"/>
    </xf>
    <xf numFmtId="41" fontId="3" fillId="0" borderId="59" xfId="0" applyNumberFormat="1" applyFont="1" applyFill="1" applyBorder="1" applyAlignment="1">
      <alignment horizontal="right"/>
    </xf>
    <xf numFmtId="0" fontId="3" fillId="0" borderId="30" xfId="0" applyFont="1" applyBorder="1"/>
    <xf numFmtId="164" fontId="3" fillId="0" borderId="31" xfId="1" applyNumberFormat="1" applyFont="1" applyFill="1" applyBorder="1" applyAlignment="1">
      <alignment horizontal="right"/>
    </xf>
    <xf numFmtId="0" fontId="10" fillId="10" borderId="35" xfId="0" applyFont="1" applyFill="1" applyBorder="1" applyAlignment="1">
      <alignment horizontal="center"/>
    </xf>
    <xf numFmtId="9" fontId="17" fillId="0" borderId="25" xfId="1" applyFont="1" applyFill="1" applyBorder="1" applyAlignment="1">
      <alignment horizontal="right"/>
    </xf>
    <xf numFmtId="9" fontId="18" fillId="0" borderId="25" xfId="1" applyFont="1" applyFill="1" applyBorder="1" applyAlignment="1">
      <alignment horizontal="right"/>
    </xf>
    <xf numFmtId="9" fontId="19" fillId="0" borderId="25" xfId="1" applyFont="1" applyFill="1" applyBorder="1" applyAlignment="1">
      <alignment horizontal="right"/>
    </xf>
    <xf numFmtId="41" fontId="2" fillId="11" borderId="16" xfId="0" applyNumberFormat="1" applyFont="1" applyFill="1" applyBorder="1" applyAlignment="1">
      <alignment horizontal="right"/>
    </xf>
    <xf numFmtId="41" fontId="2" fillId="11" borderId="25" xfId="0" applyNumberFormat="1" applyFont="1" applyFill="1" applyBorder="1" applyAlignment="1">
      <alignment horizontal="right"/>
    </xf>
    <xf numFmtId="41" fontId="2" fillId="11" borderId="5" xfId="0" applyNumberFormat="1" applyFont="1" applyFill="1" applyBorder="1" applyAlignment="1">
      <alignment horizontal="right"/>
    </xf>
    <xf numFmtId="41" fontId="2" fillId="0" borderId="54" xfId="0" applyNumberFormat="1" applyFont="1" applyFill="1" applyBorder="1" applyAlignment="1">
      <alignment horizontal="right" wrapText="1"/>
    </xf>
    <xf numFmtId="41" fontId="2" fillId="0" borderId="1" xfId="0" applyNumberFormat="1" applyFont="1" applyFill="1" applyBorder="1" applyAlignment="1">
      <alignment horizontal="right"/>
    </xf>
    <xf numFmtId="0" fontId="3" fillId="0" borderId="58" xfId="0" applyFont="1" applyFill="1" applyBorder="1" applyAlignment="1">
      <alignment horizontal="right"/>
    </xf>
    <xf numFmtId="0" fontId="6" fillId="11" borderId="34" xfId="0" applyFont="1" applyFill="1" applyBorder="1"/>
    <xf numFmtId="41" fontId="2" fillId="11" borderId="0" xfId="0" applyNumberFormat="1" applyFont="1" applyFill="1" applyBorder="1" applyAlignment="1">
      <alignment horizontal="right"/>
    </xf>
    <xf numFmtId="0" fontId="6" fillId="0" borderId="6" xfId="0" applyFont="1" applyBorder="1"/>
    <xf numFmtId="165" fontId="2" fillId="0" borderId="30" xfId="0" applyNumberFormat="1" applyFont="1" applyFill="1" applyBorder="1" applyAlignment="1">
      <alignment horizontal="right"/>
    </xf>
    <xf numFmtId="0" fontId="4" fillId="0" borderId="34" xfId="0" applyFont="1" applyFill="1" applyBorder="1" applyAlignment="1">
      <alignment horizontal="left"/>
    </xf>
    <xf numFmtId="41" fontId="10" fillId="10" borderId="31" xfId="0" applyNumberFormat="1" applyFont="1" applyFill="1" applyBorder="1" applyAlignment="1"/>
    <xf numFmtId="41" fontId="3" fillId="0" borderId="0" xfId="0" applyNumberFormat="1" applyFont="1"/>
    <xf numFmtId="41" fontId="18" fillId="0" borderId="25" xfId="1" applyNumberFormat="1" applyFont="1" applyFill="1" applyBorder="1" applyAlignment="1">
      <alignment horizontal="right"/>
    </xf>
    <xf numFmtId="9" fontId="2" fillId="0" borderId="25" xfId="1" applyFont="1" applyFill="1" applyBorder="1" applyAlignment="1">
      <alignment horizontal="right"/>
    </xf>
    <xf numFmtId="41" fontId="3" fillId="12" borderId="0" xfId="0" applyNumberFormat="1" applyFont="1" applyFill="1" applyBorder="1" applyAlignment="1">
      <alignment horizontal="right"/>
    </xf>
    <xf numFmtId="41" fontId="3" fillId="12" borderId="4" xfId="0" applyNumberFormat="1" applyFont="1" applyFill="1" applyBorder="1" applyAlignment="1">
      <alignment horizontal="right"/>
    </xf>
    <xf numFmtId="41" fontId="3" fillId="12" borderId="16" xfId="0" applyNumberFormat="1" applyFont="1" applyFill="1" applyBorder="1" applyAlignment="1">
      <alignment horizontal="right"/>
    </xf>
    <xf numFmtId="41" fontId="3" fillId="12" borderId="25" xfId="0" applyNumberFormat="1" applyFont="1" applyFill="1" applyBorder="1" applyAlignment="1">
      <alignment horizontal="right"/>
    </xf>
    <xf numFmtId="9" fontId="3" fillId="0" borderId="34" xfId="1" applyFont="1" applyFill="1" applyBorder="1" applyAlignment="1">
      <alignment horizontal="right" wrapText="1"/>
    </xf>
    <xf numFmtId="0" fontId="2" fillId="12" borderId="0" xfId="0" applyNumberFormat="1" applyFont="1" applyFill="1" applyBorder="1" applyAlignment="1">
      <alignment horizontal="right"/>
    </xf>
    <xf numFmtId="41" fontId="2" fillId="12" borderId="0" xfId="0" applyNumberFormat="1" applyFont="1" applyFill="1" applyBorder="1" applyAlignment="1">
      <alignment horizontal="right"/>
    </xf>
    <xf numFmtId="0" fontId="2" fillId="10" borderId="29" xfId="0" applyFont="1" applyFill="1" applyBorder="1" applyAlignment="1">
      <alignment horizontal="center"/>
    </xf>
    <xf numFmtId="0" fontId="10" fillId="10" borderId="30" xfId="0" applyFont="1" applyFill="1" applyBorder="1" applyAlignment="1">
      <alignment horizontal="center"/>
    </xf>
    <xf numFmtId="0" fontId="2" fillId="10" borderId="35" xfId="0" applyFont="1" applyFill="1" applyBorder="1" applyAlignment="1">
      <alignment horizontal="center"/>
    </xf>
    <xf numFmtId="0" fontId="6" fillId="3" borderId="58" xfId="0" applyFont="1" applyFill="1" applyBorder="1" applyAlignment="1">
      <alignment horizontal="left"/>
    </xf>
    <xf numFmtId="0" fontId="4" fillId="3" borderId="35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4" fillId="3" borderId="57" xfId="0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0" fontId="2" fillId="13" borderId="32" xfId="2" applyFont="1" applyFill="1" applyBorder="1" applyAlignment="1">
      <alignment horizontal="center" wrapText="1"/>
    </xf>
    <xf numFmtId="0" fontId="2" fillId="13" borderId="53" xfId="2" applyFont="1" applyFill="1" applyBorder="1" applyAlignment="1">
      <alignment horizontal="center" wrapText="1"/>
    </xf>
    <xf numFmtId="41" fontId="3" fillId="10" borderId="38" xfId="0" applyNumberFormat="1" applyFont="1" applyFill="1" applyBorder="1" applyAlignment="1">
      <alignment horizontal="right"/>
    </xf>
    <xf numFmtId="41" fontId="10" fillId="10" borderId="58" xfId="0" applyNumberFormat="1" applyFont="1" applyFill="1" applyBorder="1" applyAlignment="1"/>
    <xf numFmtId="3" fontId="4" fillId="3" borderId="13" xfId="0" applyNumberFormat="1" applyFont="1" applyFill="1" applyBorder="1" applyAlignment="1">
      <alignment horizontal="center"/>
    </xf>
    <xf numFmtId="3" fontId="4" fillId="3" borderId="0" xfId="0" applyNumberFormat="1" applyFont="1" applyFill="1" applyBorder="1" applyAlignment="1">
      <alignment horizontal="center"/>
    </xf>
    <xf numFmtId="4" fontId="4" fillId="3" borderId="13" xfId="0" applyNumberFormat="1" applyFont="1" applyFill="1" applyBorder="1" applyAlignment="1">
      <alignment horizontal="center"/>
    </xf>
    <xf numFmtId="4" fontId="4" fillId="3" borderId="0" xfId="0" applyNumberFormat="1" applyFont="1" applyFill="1" applyBorder="1" applyAlignment="1">
      <alignment horizontal="center"/>
    </xf>
    <xf numFmtId="0" fontId="4" fillId="3" borderId="48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20" fillId="3" borderId="15" xfId="0" applyFont="1" applyFill="1" applyBorder="1"/>
    <xf numFmtId="0" fontId="20" fillId="3" borderId="0" xfId="0" applyFont="1" applyFill="1" applyBorder="1"/>
    <xf numFmtId="0" fontId="20" fillId="3" borderId="16" xfId="0" applyFont="1" applyFill="1" applyBorder="1"/>
    <xf numFmtId="0" fontId="20" fillId="3" borderId="36" xfId="0" applyFont="1" applyFill="1" applyBorder="1"/>
    <xf numFmtId="0" fontId="20" fillId="3" borderId="17" xfId="0" applyFont="1" applyFill="1" applyBorder="1"/>
    <xf numFmtId="0" fontId="20" fillId="3" borderId="18" xfId="0" applyFont="1" applyFill="1" applyBorder="1"/>
    <xf numFmtId="0" fontId="20" fillId="3" borderId="12" xfId="0" applyFont="1" applyFill="1" applyBorder="1" applyAlignment="1">
      <alignment horizontal="center"/>
    </xf>
    <xf numFmtId="0" fontId="20" fillId="3" borderId="13" xfId="0" applyFont="1" applyFill="1" applyBorder="1" applyAlignment="1">
      <alignment horizontal="center"/>
    </xf>
    <xf numFmtId="0" fontId="10" fillId="10" borderId="30" xfId="0" applyFont="1" applyFill="1" applyBorder="1" applyAlignment="1">
      <alignment horizontal="left"/>
    </xf>
    <xf numFmtId="0" fontId="20" fillId="3" borderId="14" xfId="0" applyFont="1" applyFill="1" applyBorder="1" applyAlignment="1">
      <alignment horizontal="center"/>
    </xf>
    <xf numFmtId="0" fontId="20" fillId="3" borderId="64" xfId="0" applyFont="1" applyFill="1" applyBorder="1" applyAlignment="1">
      <alignment horizontal="center"/>
    </xf>
    <xf numFmtId="0" fontId="20" fillId="3" borderId="65" xfId="0" applyFont="1" applyFill="1" applyBorder="1" applyAlignment="1">
      <alignment horizontal="center"/>
    </xf>
    <xf numFmtId="0" fontId="20" fillId="3" borderId="63" xfId="0" applyFont="1" applyFill="1" applyBorder="1" applyAlignment="1">
      <alignment horizontal="center"/>
    </xf>
    <xf numFmtId="0" fontId="20" fillId="3" borderId="15" xfId="0" applyFont="1" applyFill="1" applyBorder="1" applyAlignment="1">
      <alignment horizontal="center"/>
    </xf>
    <xf numFmtId="0" fontId="20" fillId="3" borderId="0" xfId="0" applyFont="1" applyFill="1" applyBorder="1" applyAlignment="1">
      <alignment horizontal="center"/>
    </xf>
    <xf numFmtId="14" fontId="20" fillId="3" borderId="16" xfId="0" applyNumberFormat="1" applyFont="1" applyFill="1" applyBorder="1" applyAlignment="1">
      <alignment horizontal="center"/>
    </xf>
    <xf numFmtId="0" fontId="20" fillId="3" borderId="16" xfId="0" applyFont="1" applyFill="1" applyBorder="1" applyAlignment="1">
      <alignment horizontal="center"/>
    </xf>
    <xf numFmtId="0" fontId="20" fillId="3" borderId="36" xfId="0" applyFont="1" applyFill="1" applyBorder="1" applyAlignment="1">
      <alignment horizontal="center"/>
    </xf>
    <xf numFmtId="0" fontId="20" fillId="3" borderId="17" xfId="0" applyFont="1" applyFill="1" applyBorder="1" applyAlignment="1">
      <alignment horizontal="center"/>
    </xf>
    <xf numFmtId="0" fontId="20" fillId="3" borderId="18" xfId="0" applyFont="1" applyFill="1" applyBorder="1" applyAlignment="1">
      <alignment horizontal="center"/>
    </xf>
    <xf numFmtId="0" fontId="10" fillId="10" borderId="58" xfId="0" applyFont="1" applyFill="1" applyBorder="1" applyAlignment="1">
      <alignment horizontal="center"/>
    </xf>
    <xf numFmtId="0" fontId="2" fillId="10" borderId="29" xfId="0" applyFont="1" applyFill="1" applyBorder="1" applyAlignment="1">
      <alignment horizontal="center" wrapText="1"/>
    </xf>
    <xf numFmtId="43" fontId="0" fillId="0" borderId="0" xfId="0" applyNumberFormat="1"/>
    <xf numFmtId="3" fontId="3" fillId="3" borderId="12" xfId="0" applyNumberFormat="1" applyFont="1" applyFill="1" applyBorder="1" applyAlignment="1">
      <alignment horizontal="right"/>
    </xf>
    <xf numFmtId="3" fontId="3" fillId="3" borderId="15" xfId="0" applyNumberFormat="1" applyFont="1" applyFill="1" applyBorder="1" applyAlignment="1">
      <alignment horizontal="right"/>
    </xf>
    <xf numFmtId="3" fontId="2" fillId="10" borderId="42" xfId="0" applyNumberFormat="1" applyFont="1" applyFill="1" applyBorder="1" applyAlignment="1">
      <alignment horizontal="center" wrapText="1"/>
    </xf>
    <xf numFmtId="3" fontId="10" fillId="10" borderId="30" xfId="0" applyNumberFormat="1" applyFont="1" applyFill="1" applyBorder="1" applyAlignment="1"/>
    <xf numFmtId="0" fontId="10" fillId="10" borderId="31" xfId="0" applyFont="1" applyFill="1" applyBorder="1" applyAlignment="1"/>
    <xf numFmtId="0" fontId="21" fillId="3" borderId="15" xfId="0" applyFont="1" applyFill="1" applyBorder="1"/>
    <xf numFmtId="0" fontId="21" fillId="3" borderId="0" xfId="0" applyFont="1" applyFill="1" applyBorder="1"/>
    <xf numFmtId="14" fontId="21" fillId="3" borderId="16" xfId="0" applyNumberFormat="1" applyFont="1" applyFill="1" applyBorder="1"/>
    <xf numFmtId="0" fontId="2" fillId="4" borderId="32" xfId="0" applyFont="1" applyFill="1" applyBorder="1" applyAlignment="1" applyProtection="1">
      <alignment horizontal="center"/>
    </xf>
    <xf numFmtId="0" fontId="2" fillId="4" borderId="37" xfId="0" applyFont="1" applyFill="1" applyBorder="1" applyAlignment="1" applyProtection="1">
      <alignment horizontal="center"/>
    </xf>
    <xf numFmtId="0" fontId="2" fillId="4" borderId="33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2" borderId="29" xfId="2" applyFont="1" applyFill="1" applyBorder="1" applyAlignment="1" applyProtection="1">
      <alignment horizontal="center"/>
    </xf>
    <xf numFmtId="0" fontId="2" fillId="2" borderId="30" xfId="2" applyFont="1" applyFill="1" applyBorder="1" applyAlignment="1" applyProtection="1">
      <alignment horizontal="center"/>
    </xf>
    <xf numFmtId="0" fontId="2" fillId="2" borderId="31" xfId="2" applyFont="1" applyFill="1" applyBorder="1" applyAlignment="1" applyProtection="1">
      <alignment horizontal="center"/>
    </xf>
    <xf numFmtId="49" fontId="4" fillId="3" borderId="15" xfId="2" applyNumberFormat="1" applyFont="1" applyFill="1" applyBorder="1" applyAlignment="1" applyProtection="1">
      <alignment horizontal="left"/>
    </xf>
    <xf numFmtId="49" fontId="4" fillId="3" borderId="0" xfId="2" applyNumberFormat="1" applyFont="1" applyFill="1" applyBorder="1" applyAlignment="1" applyProtection="1">
      <alignment horizontal="left"/>
    </xf>
    <xf numFmtId="49" fontId="4" fillId="3" borderId="5" xfId="2" applyNumberFormat="1" applyFont="1" applyFill="1" applyBorder="1" applyAlignment="1" applyProtection="1">
      <alignment horizontal="left"/>
    </xf>
    <xf numFmtId="49" fontId="4" fillId="3" borderId="41" xfId="2" applyNumberFormat="1" applyFont="1" applyFill="1" applyBorder="1" applyAlignment="1" applyProtection="1">
      <alignment horizontal="left"/>
    </xf>
    <xf numFmtId="49" fontId="4" fillId="3" borderId="9" xfId="2" applyNumberFormat="1" applyFont="1" applyFill="1" applyBorder="1" applyAlignment="1" applyProtection="1">
      <alignment horizontal="left"/>
    </xf>
    <xf numFmtId="49" fontId="4" fillId="3" borderId="10" xfId="2" applyNumberFormat="1" applyFont="1" applyFill="1" applyBorder="1" applyAlignment="1" applyProtection="1">
      <alignment horizontal="left"/>
    </xf>
    <xf numFmtId="5" fontId="4" fillId="3" borderId="15" xfId="2" applyNumberFormat="1" applyFont="1" applyFill="1" applyBorder="1" applyAlignment="1" applyProtection="1">
      <alignment horizontal="left"/>
    </xf>
    <xf numFmtId="5" fontId="4" fillId="3" borderId="0" xfId="2" applyNumberFormat="1" applyFont="1" applyFill="1" applyBorder="1" applyAlignment="1" applyProtection="1">
      <alignment horizontal="left"/>
    </xf>
    <xf numFmtId="5" fontId="4" fillId="3" borderId="5" xfId="2" applyNumberFormat="1" applyFont="1" applyFill="1" applyBorder="1" applyAlignment="1" applyProtection="1">
      <alignment horizontal="left"/>
    </xf>
    <xf numFmtId="0" fontId="4" fillId="3" borderId="15" xfId="2" applyFont="1" applyFill="1" applyBorder="1" applyProtection="1"/>
    <xf numFmtId="0" fontId="4" fillId="3" borderId="0" xfId="2" applyFont="1" applyFill="1" applyBorder="1" applyProtection="1"/>
    <xf numFmtId="0" fontId="4" fillId="3" borderId="5" xfId="2" applyFont="1" applyFill="1" applyBorder="1" applyProtection="1"/>
    <xf numFmtId="0" fontId="11" fillId="10" borderId="29" xfId="0" applyFont="1" applyFill="1" applyBorder="1" applyAlignment="1">
      <alignment horizontal="center"/>
    </xf>
    <xf numFmtId="0" fontId="11" fillId="10" borderId="30" xfId="0" applyFont="1" applyFill="1" applyBorder="1" applyAlignment="1">
      <alignment horizontal="center"/>
    </xf>
    <xf numFmtId="0" fontId="11" fillId="10" borderId="31" xfId="0" applyFont="1" applyFill="1" applyBorder="1" applyAlignment="1">
      <alignment horizontal="center"/>
    </xf>
    <xf numFmtId="0" fontId="10" fillId="10" borderId="29" xfId="0" applyFont="1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" fillId="10" borderId="32" xfId="0" applyFont="1" applyFill="1" applyBorder="1" applyAlignment="1">
      <alignment horizontal="center"/>
    </xf>
    <xf numFmtId="0" fontId="2" fillId="10" borderId="37" xfId="0" applyFont="1" applyFill="1" applyBorder="1" applyAlignment="1">
      <alignment horizontal="center"/>
    </xf>
    <xf numFmtId="0" fontId="2" fillId="10" borderId="33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0" fontId="2" fillId="10" borderId="32" xfId="0" applyFont="1" applyFill="1" applyBorder="1" applyAlignment="1">
      <alignment horizontal="left"/>
    </xf>
    <xf numFmtId="0" fontId="2" fillId="10" borderId="37" xfId="0" applyFont="1" applyFill="1" applyBorder="1" applyAlignment="1">
      <alignment horizontal="left"/>
    </xf>
    <xf numFmtId="0" fontId="2" fillId="10" borderId="33" xfId="0" applyFont="1" applyFill="1" applyBorder="1" applyAlignment="1">
      <alignment horizontal="left"/>
    </xf>
    <xf numFmtId="0" fontId="2" fillId="4" borderId="32" xfId="0" applyFont="1" applyFill="1" applyBorder="1" applyAlignment="1">
      <alignment horizontal="left"/>
    </xf>
    <xf numFmtId="0" fontId="2" fillId="4" borderId="37" xfId="0" applyFont="1" applyFill="1" applyBorder="1" applyAlignment="1">
      <alignment horizontal="left"/>
    </xf>
    <xf numFmtId="0" fontId="2" fillId="4" borderId="33" xfId="0" applyFont="1" applyFill="1" applyBorder="1" applyAlignment="1">
      <alignment horizontal="left"/>
    </xf>
    <xf numFmtId="0" fontId="2" fillId="10" borderId="11" xfId="0" applyFont="1" applyFill="1" applyBorder="1" applyAlignment="1">
      <alignment horizontal="left"/>
    </xf>
    <xf numFmtId="0" fontId="2" fillId="10" borderId="8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left"/>
    </xf>
    <xf numFmtId="0" fontId="6" fillId="10" borderId="11" xfId="0" applyFont="1" applyFill="1" applyBorder="1" applyAlignment="1">
      <alignment horizontal="left"/>
    </xf>
    <xf numFmtId="0" fontId="0" fillId="10" borderId="8" xfId="0" applyFill="1" applyBorder="1" applyAlignment="1">
      <alignment horizontal="left"/>
    </xf>
    <xf numFmtId="0" fontId="0" fillId="10" borderId="3" xfId="0" applyFill="1" applyBorder="1" applyAlignment="1">
      <alignment horizontal="left"/>
    </xf>
    <xf numFmtId="41" fontId="3" fillId="3" borderId="58" xfId="0" applyNumberFormat="1" applyFont="1" applyFill="1" applyBorder="1" applyAlignment="1">
      <alignment vertical="top" wrapText="1"/>
    </xf>
    <xf numFmtId="0" fontId="0" fillId="0" borderId="58" xfId="0" applyBorder="1" applyAlignment="1">
      <alignment vertical="top" wrapText="1"/>
    </xf>
    <xf numFmtId="41" fontId="3" fillId="3" borderId="58" xfId="0" applyNumberFormat="1" applyFont="1" applyFill="1" applyBorder="1" applyAlignment="1">
      <alignment horizontal="left" vertical="top" wrapText="1"/>
    </xf>
    <xf numFmtId="0" fontId="0" fillId="0" borderId="58" xfId="0" applyBorder="1" applyAlignment="1">
      <alignment horizontal="left" vertical="top" wrapText="1"/>
    </xf>
    <xf numFmtId="0" fontId="2" fillId="10" borderId="53" xfId="0" applyFont="1" applyFill="1" applyBorder="1" applyAlignment="1">
      <alignment horizontal="left"/>
    </xf>
    <xf numFmtId="0" fontId="6" fillId="10" borderId="40" xfId="0" applyNumberFormat="1" applyFont="1" applyFill="1" applyBorder="1" applyAlignment="1">
      <alignment horizontal="center" vertical="top" wrapText="1"/>
    </xf>
    <xf numFmtId="0" fontId="0" fillId="10" borderId="1" xfId="0" applyFill="1" applyBorder="1" applyAlignment="1">
      <alignment horizontal="center" vertical="top" wrapText="1"/>
    </xf>
    <xf numFmtId="0" fontId="6" fillId="10" borderId="26" xfId="0" applyNumberFormat="1" applyFont="1" applyFill="1" applyBorder="1" applyAlignment="1">
      <alignment horizontal="center" vertical="top" wrapText="1"/>
    </xf>
    <xf numFmtId="0" fontId="0" fillId="10" borderId="28" xfId="0" applyFill="1" applyBorder="1" applyAlignment="1">
      <alignment horizontal="center" vertical="top" wrapText="1"/>
    </xf>
    <xf numFmtId="0" fontId="2" fillId="10" borderId="29" xfId="0" applyFont="1" applyFill="1" applyBorder="1" applyAlignment="1">
      <alignment horizontal="center"/>
    </xf>
    <xf numFmtId="0" fontId="6" fillId="3" borderId="30" xfId="0" applyFont="1" applyFill="1" applyBorder="1" applyAlignment="1">
      <alignment horizontal="left"/>
    </xf>
    <xf numFmtId="0" fontId="10" fillId="0" borderId="30" xfId="0" applyFont="1" applyBorder="1" applyAlignment="1">
      <alignment horizontal="left"/>
    </xf>
    <xf numFmtId="0" fontId="10" fillId="0" borderId="31" xfId="0" applyFont="1" applyBorder="1" applyAlignment="1">
      <alignment horizontal="left"/>
    </xf>
  </cellXfs>
  <cellStyles count="8">
    <cellStyle name="Currency 2" xfId="3" xr:uid="{00000000-0005-0000-0000-000000000000}"/>
    <cellStyle name="Hyperlink" xfId="7" builtinId="8"/>
    <cellStyle name="Normal" xfId="0" builtinId="0"/>
    <cellStyle name="Normal 2" xfId="4" xr:uid="{00000000-0005-0000-0000-000003000000}"/>
    <cellStyle name="Normal 21" xfId="2" xr:uid="{00000000-0005-0000-0000-000004000000}"/>
    <cellStyle name="Normal 3" xfId="6" xr:uid="{00000000-0005-0000-0000-000005000000}"/>
    <cellStyle name="Percent" xfId="1" builtinId="5"/>
    <cellStyle name="Percent 2" xfId="5" xr:uid="{00000000-0005-0000-0000-000007000000}"/>
  </cellStyles>
  <dxfs count="12">
    <dxf>
      <numFmt numFmtId="35" formatCode="_-* #,##0.00_-;\-* #,##0.00_-;_-* &quot;-&quot;??_-;_-@_-"/>
    </dxf>
    <dxf>
      <numFmt numFmtId="35" formatCode="_-* #,##0.00_-;\-* #,##0.00_-;_-* &quot;-&quot;??_-;_-@_-"/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DAEEF3"/>
      <color rgb="FFFFFF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215900</xdr:colOff>
      <xdr:row>6</xdr:row>
      <xdr:rowOff>1588</xdr:rowOff>
    </xdr:to>
    <xdr:pic>
      <xdr:nvPicPr>
        <xdr:cNvPr id="2" name="Picture 1" descr="DFID_280_SML_AW">
          <a:extLst>
            <a:ext uri="{FF2B5EF4-FFF2-40B4-BE49-F238E27FC236}">
              <a16:creationId xmlns:a16="http://schemas.microsoft.com/office/drawing/2014/main" id="{A69CE7DD-EE21-41FA-AE2A-6024DE939B6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00200" cy="11382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3173</xdr:colOff>
      <xdr:row>33</xdr:row>
      <xdr:rowOff>139700</xdr:rowOff>
    </xdr:from>
    <xdr:to>
      <xdr:col>17</xdr:col>
      <xdr:colOff>317499</xdr:colOff>
      <xdr:row>58</xdr:row>
      <xdr:rowOff>65579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00839C-7297-4500-BF86-4044DFCD0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698" y="6578600"/>
          <a:ext cx="10064751" cy="501857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</xdr:row>
      <xdr:rowOff>0</xdr:rowOff>
    </xdr:from>
    <xdr:to>
      <xdr:col>14</xdr:col>
      <xdr:colOff>169333</xdr:colOff>
      <xdr:row>117</xdr:row>
      <xdr:rowOff>28575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1B0C1D6-F08A-4220-8666-49176CDB1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1525" y="17449800"/>
          <a:ext cx="8094133" cy="4552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0</xdr:col>
      <xdr:colOff>1733550</xdr:colOff>
      <xdr:row>7</xdr:row>
      <xdr:rowOff>57150</xdr:rowOff>
    </xdr:to>
    <xdr:pic>
      <xdr:nvPicPr>
        <xdr:cNvPr id="2" name="Picture 1" descr="DFID_280_SML_A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725"/>
          <a:ext cx="1600200" cy="10696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78398</xdr:rowOff>
    </xdr:from>
    <xdr:to>
      <xdr:col>0</xdr:col>
      <xdr:colOff>1663700</xdr:colOff>
      <xdr:row>7</xdr:row>
      <xdr:rowOff>37497</xdr:rowOff>
    </xdr:to>
    <xdr:pic>
      <xdr:nvPicPr>
        <xdr:cNvPr id="2" name="Picture 1" descr="DFID_280_SML_AW">
          <a:extLst>
            <a:ext uri="{FF2B5EF4-FFF2-40B4-BE49-F238E27FC236}">
              <a16:creationId xmlns:a16="http://schemas.microsoft.com/office/drawing/2014/main" id="{9229D008-F000-4CAA-88F9-B331A210C49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398"/>
          <a:ext cx="1600200" cy="10957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254793</xdr:colOff>
      <xdr:row>6</xdr:row>
      <xdr:rowOff>92449</xdr:rowOff>
    </xdr:to>
    <xdr:pic>
      <xdr:nvPicPr>
        <xdr:cNvPr id="3" name="Picture 2" descr="DFID_280_SML_AW">
          <a:extLst>
            <a:ext uri="{FF2B5EF4-FFF2-40B4-BE49-F238E27FC236}">
              <a16:creationId xmlns:a16="http://schemas.microsoft.com/office/drawing/2014/main" id="{5D0412AD-6CCD-4750-A623-0D9DD10B5F3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63700" cy="10925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1076886</xdr:colOff>
      <xdr:row>6</xdr:row>
      <xdr:rowOff>56030</xdr:rowOff>
    </xdr:to>
    <xdr:pic>
      <xdr:nvPicPr>
        <xdr:cNvPr id="2" name="Picture 1" descr="DFID_280_SML_AW">
          <a:extLst>
            <a:ext uri="{FF2B5EF4-FFF2-40B4-BE49-F238E27FC236}">
              <a16:creationId xmlns:a16="http://schemas.microsoft.com/office/drawing/2014/main" id="{A06366F5-8D61-4DDD-AB65-F32A92E39D8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1561353" cy="1027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1600200</xdr:colOff>
      <xdr:row>7</xdr:row>
      <xdr:rowOff>57150</xdr:rowOff>
    </xdr:to>
    <xdr:pic>
      <xdr:nvPicPr>
        <xdr:cNvPr id="2" name="Picture 1" descr="DFID_280_SML_AW">
          <a:extLst>
            <a:ext uri="{FF2B5EF4-FFF2-40B4-BE49-F238E27FC236}">
              <a16:creationId xmlns:a16="http://schemas.microsoft.com/office/drawing/2014/main" id="{9C25EF6E-ABE7-4886-9F46-6B0D7C941C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600200" cy="1082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31750</xdr:colOff>
      <xdr:row>5</xdr:row>
      <xdr:rowOff>152400</xdr:rowOff>
    </xdr:to>
    <xdr:pic>
      <xdr:nvPicPr>
        <xdr:cNvPr id="2" name="Picture 1" descr="DFID_280_SML_AW">
          <a:extLst>
            <a:ext uri="{FF2B5EF4-FFF2-40B4-BE49-F238E27FC236}">
              <a16:creationId xmlns:a16="http://schemas.microsoft.com/office/drawing/2014/main" id="{B650B53C-FEA4-41E6-85E0-BD6A9464E5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00200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768350</xdr:colOff>
      <xdr:row>5</xdr:row>
      <xdr:rowOff>149599</xdr:rowOff>
    </xdr:to>
    <xdr:pic>
      <xdr:nvPicPr>
        <xdr:cNvPr id="2" name="Picture 1" descr="DFID_280_SML_AW">
          <a:extLst>
            <a:ext uri="{FF2B5EF4-FFF2-40B4-BE49-F238E27FC236}">
              <a16:creationId xmlns:a16="http://schemas.microsoft.com/office/drawing/2014/main" id="{15F83B94-04A3-4249-B3DC-3D994065276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63700" cy="10703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3626.489171527777" createdVersion="6" refreshedVersion="6" minRefreshableVersion="3" recordCount="65" xr:uid="{2ABBCE28-B79A-407C-B8CE-01F021B792E1}">
  <cacheSource type="worksheet">
    <worksheetSource ref="A9:AD74" sheet="2.1 Budget Detail YR1"/>
  </cacheSource>
  <cacheFields count="30">
    <cacheField name="Ref " numFmtId="0">
      <sharedItems containsBlank="1" containsMixedTypes="1" containsNumber="1" minValue="1.1000000000000001" maxValue="1.4"/>
    </cacheField>
    <cacheField name="BUDGET HEADING " numFmtId="0">
      <sharedItems containsNonDate="0" containsString="0" containsBlank="1"/>
    </cacheField>
    <cacheField name="ORGANISATION " numFmtId="0">
      <sharedItems containsNonDate="0" containsString="0" containsBlank="1"/>
    </cacheField>
    <cacheField name="COUNTRY " numFmtId="0">
      <sharedItems containsNonDate="0" containsString="0" containsBlank="1"/>
    </cacheField>
    <cacheField name="DETAILED DESCRIPTION" numFmtId="0">
      <sharedItems containsNonDate="0" containsString="0" containsBlank="1"/>
    </cacheField>
    <cacheField name="PURCHASE RATIONALE " numFmtId="0">
      <sharedItems containsNonDate="0" containsString="0" containsBlank="1"/>
    </cacheField>
    <cacheField name="JOB FAMILY " numFmtId="0">
      <sharedItems containsNonDate="0" containsString="0" containsBlank="1"/>
    </cacheField>
    <cacheField name="ROLE " numFmtId="0">
      <sharedItems containsNonDate="0" containsString="0" containsBlank="1"/>
    </cacheField>
    <cacheField name="TRAVEL &amp; SUBSISTENCE" numFmtId="0">
      <sharedItems containsNonDate="0" containsString="0" containsBlank="1"/>
    </cacheField>
    <cacheField name="AMOUNT LOCAL CURRENCY " numFmtId="0">
      <sharedItems containsNonDate="0" containsString="0" containsBlank="1"/>
    </cacheField>
    <cacheField name="EXCHANGE RATE " numFmtId="0">
      <sharedItems containsNonDate="0" containsString="0" containsBlank="1"/>
    </cacheField>
    <cacheField name="AMOUNT GBP " numFmtId="0">
      <sharedItems containsNonDate="0" containsString="0" containsBlank="1"/>
    </cacheField>
    <cacheField name="QUANTITY" numFmtId="4">
      <sharedItems containsNonDate="0" containsString="0" containsBlank="1"/>
    </cacheField>
    <cacheField name=" RATE " numFmtId="3">
      <sharedItems containsNonDate="0" containsString="0" containsBlank="1"/>
    </cacheField>
    <cacheField name="APRIL " numFmtId="3">
      <sharedItems containsNonDate="0" containsString="0" containsBlank="1"/>
    </cacheField>
    <cacheField name="MAY " numFmtId="3">
      <sharedItems containsNonDate="0" containsString="0" containsBlank="1"/>
    </cacheField>
    <cacheField name="JUNE " numFmtId="3">
      <sharedItems containsNonDate="0" containsString="0" containsBlank="1"/>
    </cacheField>
    <cacheField name="JULY " numFmtId="3">
      <sharedItems containsNonDate="0" containsString="0" containsBlank="1"/>
    </cacheField>
    <cacheField name="AUGUST " numFmtId="3">
      <sharedItems containsNonDate="0" containsString="0" containsBlank="1"/>
    </cacheField>
    <cacheField name="SEPTEMBER " numFmtId="3">
      <sharedItems containsNonDate="0" containsString="0" containsBlank="1"/>
    </cacheField>
    <cacheField name="OCTOBER" numFmtId="3">
      <sharedItems containsNonDate="0" containsString="0" containsBlank="1"/>
    </cacheField>
    <cacheField name="NOVEMBER " numFmtId="3">
      <sharedItems containsNonDate="0" containsString="0" containsBlank="1"/>
    </cacheField>
    <cacheField name="DECEMBER" numFmtId="3">
      <sharedItems containsNonDate="0" containsString="0" containsBlank="1"/>
    </cacheField>
    <cacheField name="JANUARY " numFmtId="3">
      <sharedItems containsNonDate="0" containsString="0" containsBlank="1"/>
    </cacheField>
    <cacheField name="FEBRUARY " numFmtId="3">
      <sharedItems containsNonDate="0" containsString="0" containsBlank="1"/>
    </cacheField>
    <cacheField name="MARCH " numFmtId="3">
      <sharedItems containsNonDate="0" containsString="0" containsBlank="1"/>
    </cacheField>
    <cacheField name="TOTAL" numFmtId="41">
      <sharedItems containsSemiMixedTypes="0" containsString="0" containsNumber="1" containsInteger="1" minValue="0" maxValue="0"/>
    </cacheField>
    <cacheField name="PROJECT OUTCOME NO. " numFmtId="0">
      <sharedItems containsNonDate="0" containsString="0" containsBlank="1" containsNumber="1" containsInteger="1" minValue="1" maxValue="9" count="10">
        <m/>
        <n v="6" u="1"/>
        <n v="3" u="1"/>
        <n v="7" u="1"/>
        <n v="8" u="1"/>
        <n v="4" u="1"/>
        <n v="2" u="1"/>
        <n v="9" u="1"/>
        <n v="1" u="1"/>
        <n v="5" u="1"/>
      </sharedItems>
    </cacheField>
    <cacheField name="PROJECT OUTCOME DESCRIPTION " numFmtId="0">
      <sharedItems containsNonDate="0" containsString="0" containsBlank="1" count="1">
        <m/>
      </sharedItems>
    </cacheField>
    <cacheField name="PT 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3626.48924166667" createdVersion="6" refreshedVersion="6" minRefreshableVersion="3" recordCount="65" xr:uid="{57EC2801-76FE-4A6A-A6A6-1A54C1AA6A47}">
  <cacheSource type="worksheet">
    <worksheetSource ref="A9:U74" sheet="2.2 Budget Detail YR2&gt;"/>
  </cacheSource>
  <cacheFields count="21">
    <cacheField name="Ref " numFmtId="0">
      <sharedItems containsBlank="1" containsMixedTypes="1" containsNumber="1" minValue="1.1000000000000001" maxValue="1.3"/>
    </cacheField>
    <cacheField name="BUDGET HEADING " numFmtId="0">
      <sharedItems containsNonDate="0" containsString="0" containsBlank="1"/>
    </cacheField>
    <cacheField name="ORGANISATION " numFmtId="0">
      <sharedItems containsNonDate="0" containsString="0" containsBlank="1"/>
    </cacheField>
    <cacheField name="COUNTRY " numFmtId="0">
      <sharedItems containsNonDate="0" containsString="0" containsBlank="1"/>
    </cacheField>
    <cacheField name="DETAILED DESCRIPTION" numFmtId="0">
      <sharedItems containsNonDate="0" containsString="0" containsBlank="1"/>
    </cacheField>
    <cacheField name="PURCHASE RATIONALE " numFmtId="0">
      <sharedItems containsNonDate="0" containsString="0" containsBlank="1"/>
    </cacheField>
    <cacheField name="JOB FAMILY " numFmtId="0">
      <sharedItems containsNonDate="0" containsString="0" containsBlank="1"/>
    </cacheField>
    <cacheField name="ROLE " numFmtId="0">
      <sharedItems containsNonDate="0" containsString="0" containsBlank="1"/>
    </cacheField>
    <cacheField name="TRAVEL &amp; SUBSISTENCE" numFmtId="0">
      <sharedItems containsNonDate="0" containsString="0" containsBlank="1"/>
    </cacheField>
    <cacheField name="AMOUNT LOCAL CURRENCY " numFmtId="0">
      <sharedItems containsNonDate="0" containsString="0" containsBlank="1"/>
    </cacheField>
    <cacheField name="Exchange Rate " numFmtId="0">
      <sharedItems containsNonDate="0" containsString="0" containsBlank="1"/>
    </cacheField>
    <cacheField name="AMOUNT GBP " numFmtId="0">
      <sharedItems containsNonDate="0" containsString="0" containsBlank="1"/>
    </cacheField>
    <cacheField name="QUANTITY" numFmtId="3">
      <sharedItems containsNonDate="0" containsString="0" containsBlank="1"/>
    </cacheField>
    <cacheField name=" RATE " numFmtId="3">
      <sharedItems containsNonDate="0" containsString="0" containsBlank="1"/>
    </cacheField>
    <cacheField name="YEAR 2" numFmtId="3">
      <sharedItems containsNonDate="0" containsString="0" containsBlank="1"/>
    </cacheField>
    <cacheField name="YEAR 3" numFmtId="3">
      <sharedItems containsNonDate="0" containsString="0" containsBlank="1"/>
    </cacheField>
    <cacheField name="YEAR 4" numFmtId="3">
      <sharedItems containsNonDate="0" containsString="0" containsBlank="1"/>
    </cacheField>
    <cacheField name="YEAR 5" numFmtId="3">
      <sharedItems containsNonDate="0" containsString="0" containsBlank="1"/>
    </cacheField>
    <cacheField name="TOTAL" numFmtId="41">
      <sharedItems containsSemiMixedTypes="0" containsString="0" containsNumber="1" containsInteger="1" minValue="0" maxValue="0"/>
    </cacheField>
    <cacheField name="PROJECT OUTCOME NO. " numFmtId="0">
      <sharedItems containsNonDate="0" containsString="0" containsBlank="1" containsNumber="1" containsInteger="1" minValue="1" maxValue="5" count="6">
        <m/>
        <n v="3" u="1"/>
        <n v="4" u="1"/>
        <n v="2" u="1"/>
        <n v="1" u="1"/>
        <n v="5" u="1"/>
      </sharedItems>
    </cacheField>
    <cacheField name="PROJECT OUTCOME DESCRIPTION " numFmtId="0">
      <sharedItems containsNonDate="0" containsString="0" containsBlank="1" count="1"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5">
  <r>
    <n v="1.1000000000000001"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n v="1.2"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n v="1.3"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n v="1.4"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m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  <r>
    <s v="&lt;Insert Additional Rows as Required by copying row above and inserting copied row above this row&gt;"/>
    <m/>
    <m/>
    <m/>
    <m/>
    <m/>
    <m/>
    <m/>
    <m/>
    <m/>
    <m/>
    <m/>
    <m/>
    <m/>
    <m/>
    <m/>
    <m/>
    <m/>
    <m/>
    <m/>
    <m/>
    <m/>
    <m/>
    <m/>
    <m/>
    <m/>
    <n v="0"/>
    <x v="0"/>
    <x v="0"/>
    <e v="#REF!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5">
  <r>
    <n v="1.1000000000000001"/>
    <m/>
    <m/>
    <m/>
    <m/>
    <m/>
    <m/>
    <m/>
    <m/>
    <m/>
    <m/>
    <m/>
    <m/>
    <m/>
    <m/>
    <m/>
    <m/>
    <m/>
    <n v="0"/>
    <x v="0"/>
    <x v="0"/>
  </r>
  <r>
    <n v="1.2"/>
    <m/>
    <m/>
    <m/>
    <m/>
    <m/>
    <m/>
    <m/>
    <m/>
    <m/>
    <m/>
    <m/>
    <m/>
    <m/>
    <m/>
    <m/>
    <m/>
    <m/>
    <n v="0"/>
    <x v="0"/>
    <x v="0"/>
  </r>
  <r>
    <n v="1.3"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m/>
    <m/>
    <m/>
    <m/>
    <m/>
    <m/>
    <m/>
    <m/>
    <m/>
    <m/>
    <m/>
    <m/>
    <m/>
    <m/>
    <m/>
    <m/>
    <m/>
    <m/>
    <n v="0"/>
    <x v="0"/>
    <x v="0"/>
  </r>
  <r>
    <s v="&lt;Insert Additional Rows as Required by copying row above and inserting copied row above this row&gt;"/>
    <m/>
    <m/>
    <m/>
    <m/>
    <m/>
    <m/>
    <m/>
    <m/>
    <m/>
    <m/>
    <m/>
    <m/>
    <m/>
    <m/>
    <m/>
    <m/>
    <m/>
    <n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D1F21D4-AB18-4D31-B4A2-E846FB7D68FE}" name="PivotTable1" cacheId="0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6" indent="0" outline="1" outlineData="1" multipleFieldFilters="0" customListSort="0">
  <location ref="A13:O15" firstHeaderRow="0" firstDataRow="1" firstDataCol="2"/>
  <pivotFields count="30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numFmtId="41" showAll="0"/>
    <pivotField axis="axisRow" outline="0" showAll="0" defaultSubtotal="0">
      <items count="10">
        <item m="1" x="8"/>
        <item m="1" x="6"/>
        <item m="1" x="2"/>
        <item m="1" x="5"/>
        <item m="1" x="9"/>
        <item m="1" x="1"/>
        <item m="1" x="3"/>
        <item m="1" x="4"/>
        <item m="1" x="7"/>
        <item x="0"/>
      </items>
    </pivotField>
    <pivotField axis="axisRow" showAll="0">
      <items count="2">
        <item x="0"/>
        <item t="default"/>
      </items>
    </pivotField>
    <pivotField outline="0" showAll="0" defaultSubtotal="0"/>
  </pivotFields>
  <rowFields count="2">
    <field x="27"/>
    <field x="28"/>
  </rowFields>
  <rowItems count="2">
    <i>
      <x v="9"/>
      <x/>
    </i>
    <i t="grand">
      <x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dataFields count="13">
    <dataField name="Sum of APRIL " fld="14" baseField="0" baseItem="0"/>
    <dataField name="Sum of MAY " fld="15" baseField="0" baseItem="0"/>
    <dataField name="Sum of JUNE " fld="16" baseField="0" baseItem="0"/>
    <dataField name="Sum of JULY " fld="17" baseField="0" baseItem="0"/>
    <dataField name="Sum of AUGUST " fld="18" baseField="0" baseItem="0"/>
    <dataField name="Sum of SEPTEMBER " fld="19" baseField="0" baseItem="0"/>
    <dataField name="Sum of OCTOBER" fld="20" baseField="0" baseItem="0"/>
    <dataField name="Sum of NOVEMBER " fld="21" baseField="0" baseItem="0"/>
    <dataField name="Sum of DECEMBER" fld="22" baseField="0" baseItem="0"/>
    <dataField name="Sum of JANUARY " fld="23" baseField="0" baseItem="0"/>
    <dataField name="Sum of FEBRUARY " fld="24" baseField="0" baseItem="0"/>
    <dataField name="Sum of MARCH " fld="25" baseField="0" baseItem="0"/>
    <dataField name="Sum of TOTAL" fld="26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DFC34BB-EBBA-4D9D-AD03-EBBFE7A8C335}" name="PivotTable2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S13:Y15" firstHeaderRow="0" firstDataRow="1" firstDataCol="2"/>
  <pivotFields count="21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numFmtId="41" showAll="0"/>
    <pivotField axis="axisRow" outline="0" showAll="0" defaultSubtotal="0">
      <items count="6">
        <item m="1" x="4"/>
        <item m="1" x="3"/>
        <item m="1" x="1"/>
        <item m="1" x="2"/>
        <item m="1" x="5"/>
        <item x="0"/>
      </items>
    </pivotField>
    <pivotField axis="axisRow" showAll="0">
      <items count="2">
        <item x="0"/>
        <item t="default"/>
      </items>
    </pivotField>
  </pivotFields>
  <rowFields count="2">
    <field x="19"/>
    <field x="20"/>
  </rowFields>
  <rowItems count="2">
    <i>
      <x v="5"/>
      <x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YEAR 2" fld="14" baseField="0" baseItem="0"/>
    <dataField name="Sum of YEAR 3" fld="15" baseField="0" baseItem="0"/>
    <dataField name="Sum of YEAR 4" fld="16" baseField="0" baseItem="0"/>
    <dataField name="Sum of YEAR 5" fld="17" baseField="0" baseItem="0"/>
    <dataField name="Sum of TOTAL" fld="18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26150-5360-4DA3-A5B9-1CFF636BCF4B}">
  <dimension ref="A9:B91"/>
  <sheetViews>
    <sheetView workbookViewId="0">
      <selection activeCell="P108" sqref="P108"/>
    </sheetView>
  </sheetViews>
  <sheetFormatPr defaultRowHeight="15" x14ac:dyDescent="0.25"/>
  <cols>
    <col min="1" max="1" width="11" customWidth="1"/>
  </cols>
  <sheetData>
    <row r="9" spans="1:2" x14ac:dyDescent="0.25">
      <c r="A9">
        <v>1</v>
      </c>
      <c r="B9" t="s">
        <v>405</v>
      </c>
    </row>
    <row r="10" spans="1:2" x14ac:dyDescent="0.25">
      <c r="A10">
        <v>2</v>
      </c>
      <c r="B10" t="s">
        <v>406</v>
      </c>
    </row>
    <row r="12" spans="1:2" x14ac:dyDescent="0.25">
      <c r="A12">
        <v>2.1</v>
      </c>
      <c r="B12" t="s">
        <v>429</v>
      </c>
    </row>
    <row r="13" spans="1:2" ht="16.5" customHeight="1" x14ac:dyDescent="0.25">
      <c r="B13" t="s">
        <v>426</v>
      </c>
    </row>
    <row r="14" spans="1:2" ht="16.5" customHeight="1" x14ac:dyDescent="0.25">
      <c r="B14" t="s">
        <v>446</v>
      </c>
    </row>
    <row r="15" spans="1:2" ht="16.5" customHeight="1" x14ac:dyDescent="0.25">
      <c r="B15" t="s">
        <v>447</v>
      </c>
    </row>
    <row r="16" spans="1:2" ht="16.5" customHeight="1" x14ac:dyDescent="0.25">
      <c r="B16" t="s">
        <v>448</v>
      </c>
    </row>
    <row r="17" spans="1:2" ht="16.5" customHeight="1" x14ac:dyDescent="0.25">
      <c r="B17" t="s">
        <v>449</v>
      </c>
    </row>
    <row r="18" spans="1:2" ht="16.5" customHeight="1" x14ac:dyDescent="0.25">
      <c r="B18" t="s">
        <v>450</v>
      </c>
    </row>
    <row r="19" spans="1:2" ht="16.5" customHeight="1" x14ac:dyDescent="0.25">
      <c r="B19" t="s">
        <v>451</v>
      </c>
    </row>
    <row r="20" spans="1:2" ht="16.5" customHeight="1" x14ac:dyDescent="0.25">
      <c r="B20" t="s">
        <v>452</v>
      </c>
    </row>
    <row r="21" spans="1:2" x14ac:dyDescent="0.25">
      <c r="B21" t="s">
        <v>453</v>
      </c>
    </row>
    <row r="22" spans="1:2" x14ac:dyDescent="0.25">
      <c r="B22" t="s">
        <v>454</v>
      </c>
    </row>
    <row r="23" spans="1:2" x14ac:dyDescent="0.25">
      <c r="B23" t="s">
        <v>455</v>
      </c>
    </row>
    <row r="24" spans="1:2" x14ac:dyDescent="0.25">
      <c r="B24" t="s">
        <v>456</v>
      </c>
    </row>
    <row r="25" spans="1:2" x14ac:dyDescent="0.25">
      <c r="B25" t="s">
        <v>457</v>
      </c>
    </row>
    <row r="26" spans="1:2" x14ac:dyDescent="0.25">
      <c r="B26" t="s">
        <v>458</v>
      </c>
    </row>
    <row r="27" spans="1:2" x14ac:dyDescent="0.25">
      <c r="B27" t="s">
        <v>459</v>
      </c>
    </row>
    <row r="29" spans="1:2" x14ac:dyDescent="0.25">
      <c r="A29" t="s">
        <v>427</v>
      </c>
      <c r="B29" t="s">
        <v>407</v>
      </c>
    </row>
    <row r="30" spans="1:2" x14ac:dyDescent="0.25">
      <c r="B30" t="s">
        <v>408</v>
      </c>
    </row>
    <row r="31" spans="1:2" x14ac:dyDescent="0.25">
      <c r="B31" t="s">
        <v>425</v>
      </c>
    </row>
    <row r="32" spans="1:2" x14ac:dyDescent="0.25">
      <c r="B32" t="s">
        <v>430</v>
      </c>
    </row>
    <row r="33" spans="2:2" x14ac:dyDescent="0.25">
      <c r="B33" t="s">
        <v>439</v>
      </c>
    </row>
    <row r="43" spans="2:2" ht="23.1" customHeight="1" x14ac:dyDescent="0.25"/>
    <row r="44" spans="2:2" ht="23.1" customHeight="1" x14ac:dyDescent="0.25"/>
    <row r="45" spans="2:2" ht="23.1" customHeight="1" x14ac:dyDescent="0.25"/>
    <row r="46" spans="2:2" ht="23.1" customHeight="1" x14ac:dyDescent="0.25"/>
    <row r="47" spans="2:2" ht="23.1" customHeight="1" x14ac:dyDescent="0.25"/>
    <row r="60" spans="1:2" x14ac:dyDescent="0.25">
      <c r="A60">
        <v>2.2000000000000002</v>
      </c>
      <c r="B60" t="s">
        <v>428</v>
      </c>
    </row>
    <row r="61" spans="1:2" x14ac:dyDescent="0.25">
      <c r="B61" t="s">
        <v>426</v>
      </c>
    </row>
    <row r="62" spans="1:2" x14ac:dyDescent="0.25">
      <c r="B62" t="s">
        <v>446</v>
      </c>
    </row>
    <row r="63" spans="1:2" x14ac:dyDescent="0.25">
      <c r="B63" t="s">
        <v>447</v>
      </c>
    </row>
    <row r="64" spans="1:2" x14ac:dyDescent="0.25">
      <c r="B64" t="s">
        <v>448</v>
      </c>
    </row>
    <row r="65" spans="1:2" x14ac:dyDescent="0.25">
      <c r="B65" t="s">
        <v>449</v>
      </c>
    </row>
    <row r="66" spans="1:2" x14ac:dyDescent="0.25">
      <c r="B66" t="s">
        <v>450</v>
      </c>
    </row>
    <row r="67" spans="1:2" x14ac:dyDescent="0.25">
      <c r="B67" t="s">
        <v>451</v>
      </c>
    </row>
    <row r="68" spans="1:2" x14ac:dyDescent="0.25">
      <c r="B68" t="s">
        <v>452</v>
      </c>
    </row>
    <row r="69" spans="1:2" x14ac:dyDescent="0.25">
      <c r="B69" t="s">
        <v>453</v>
      </c>
    </row>
    <row r="70" spans="1:2" x14ac:dyDescent="0.25">
      <c r="B70" t="s">
        <v>460</v>
      </c>
    </row>
    <row r="71" spans="1:2" x14ac:dyDescent="0.25">
      <c r="B71" t="s">
        <v>455</v>
      </c>
    </row>
    <row r="72" spans="1:2" x14ac:dyDescent="0.25">
      <c r="B72" t="s">
        <v>456</v>
      </c>
    </row>
    <row r="73" spans="1:2" x14ac:dyDescent="0.25">
      <c r="B73" t="s">
        <v>461</v>
      </c>
    </row>
    <row r="74" spans="1:2" x14ac:dyDescent="0.25">
      <c r="B74" t="s">
        <v>462</v>
      </c>
    </row>
    <row r="75" spans="1:2" x14ac:dyDescent="0.25">
      <c r="B75" t="s">
        <v>463</v>
      </c>
    </row>
    <row r="77" spans="1:2" x14ac:dyDescent="0.25">
      <c r="A77" t="s">
        <v>427</v>
      </c>
      <c r="B77" t="s">
        <v>407</v>
      </c>
    </row>
    <row r="78" spans="1:2" x14ac:dyDescent="0.25">
      <c r="B78" t="s">
        <v>408</v>
      </c>
    </row>
    <row r="79" spans="1:2" x14ac:dyDescent="0.25">
      <c r="B79" t="s">
        <v>425</v>
      </c>
    </row>
    <row r="80" spans="1:2" x14ac:dyDescent="0.25">
      <c r="B80" t="s">
        <v>430</v>
      </c>
    </row>
    <row r="81" spans="1:2" x14ac:dyDescent="0.25">
      <c r="B81" t="s">
        <v>440</v>
      </c>
    </row>
    <row r="83" spans="1:2" x14ac:dyDescent="0.25">
      <c r="A83">
        <v>3</v>
      </c>
      <c r="B83" t="s">
        <v>409</v>
      </c>
    </row>
    <row r="84" spans="1:2" x14ac:dyDescent="0.25">
      <c r="B84" t="s">
        <v>410</v>
      </c>
    </row>
    <row r="86" spans="1:2" x14ac:dyDescent="0.25">
      <c r="A86">
        <v>4</v>
      </c>
      <c r="B86" t="s">
        <v>411</v>
      </c>
    </row>
    <row r="87" spans="1:2" x14ac:dyDescent="0.25">
      <c r="B87" t="s">
        <v>412</v>
      </c>
    </row>
    <row r="89" spans="1:2" x14ac:dyDescent="0.25">
      <c r="A89">
        <v>5</v>
      </c>
      <c r="B89" t="s">
        <v>413</v>
      </c>
    </row>
    <row r="90" spans="1:2" x14ac:dyDescent="0.25">
      <c r="B90" t="s">
        <v>464</v>
      </c>
    </row>
    <row r="91" spans="1:2" x14ac:dyDescent="0.25">
      <c r="B91" t="s">
        <v>481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2:T62"/>
  <sheetViews>
    <sheetView tabSelected="1" zoomScale="80" zoomScaleNormal="80" workbookViewId="0">
      <selection activeCell="B29" sqref="B29"/>
    </sheetView>
  </sheetViews>
  <sheetFormatPr defaultColWidth="9.140625" defaultRowHeight="12.75" customHeight="1" x14ac:dyDescent="0.2"/>
  <cols>
    <col min="1" max="1" width="33.42578125" style="22" bestFit="1" customWidth="1"/>
    <col min="2" max="2" width="31.7109375" style="22" customWidth="1"/>
    <col min="3" max="4" width="15.28515625" style="22" customWidth="1"/>
    <col min="5" max="5" width="2.5703125" style="22" customWidth="1"/>
    <col min="6" max="6" width="33.7109375" style="22" bestFit="1" customWidth="1"/>
    <col min="7" max="7" width="28.5703125" style="22" bestFit="1" customWidth="1"/>
    <col min="8" max="16384" width="9.140625" style="22"/>
  </cols>
  <sheetData>
    <row r="2" spans="1:12" ht="12.75" customHeight="1" x14ac:dyDescent="0.25">
      <c r="B2" s="85" t="s">
        <v>484</v>
      </c>
    </row>
    <row r="8" spans="1:12" ht="13.5" thickBot="1" x14ac:dyDescent="0.25"/>
    <row r="9" spans="1:12" ht="13.5" thickBot="1" x14ac:dyDescent="0.25">
      <c r="A9" s="322" t="s">
        <v>169</v>
      </c>
      <c r="B9" s="323"/>
      <c r="C9" s="323"/>
      <c r="D9" s="324"/>
      <c r="F9" s="321"/>
      <c r="G9" s="321"/>
    </row>
    <row r="10" spans="1:12" ht="15" x14ac:dyDescent="0.25">
      <c r="A10" s="42" t="s">
        <v>396</v>
      </c>
      <c r="B10" s="325"/>
      <c r="C10" s="326"/>
      <c r="D10" s="327"/>
      <c r="F10" s="80"/>
      <c r="G10" s="81"/>
      <c r="H10"/>
      <c r="I10"/>
      <c r="J10"/>
      <c r="K10"/>
      <c r="L10"/>
    </row>
    <row r="11" spans="1:12" ht="15" x14ac:dyDescent="0.25">
      <c r="A11" s="42" t="s">
        <v>0</v>
      </c>
      <c r="B11" s="325"/>
      <c r="C11" s="326"/>
      <c r="D11" s="327"/>
      <c r="F11"/>
      <c r="G11"/>
      <c r="H11"/>
      <c r="I11"/>
      <c r="J11"/>
      <c r="K11"/>
      <c r="L11"/>
    </row>
    <row r="12" spans="1:12" ht="15" x14ac:dyDescent="0.25">
      <c r="A12" s="42" t="s">
        <v>1</v>
      </c>
      <c r="B12" s="325"/>
      <c r="C12" s="326"/>
      <c r="D12" s="327"/>
      <c r="F12"/>
      <c r="G12"/>
      <c r="H12"/>
    </row>
    <row r="13" spans="1:12" ht="15" x14ac:dyDescent="0.25">
      <c r="A13" s="42" t="s">
        <v>2</v>
      </c>
      <c r="B13" s="325"/>
      <c r="C13" s="326"/>
      <c r="D13" s="327"/>
      <c r="F13"/>
      <c r="G13"/>
      <c r="H13"/>
    </row>
    <row r="14" spans="1:12" ht="15" x14ac:dyDescent="0.25">
      <c r="A14" s="42" t="s">
        <v>3</v>
      </c>
      <c r="B14" s="325"/>
      <c r="C14" s="326"/>
      <c r="D14" s="327"/>
      <c r="F14"/>
      <c r="G14"/>
      <c r="H14"/>
    </row>
    <row r="15" spans="1:12" ht="15" x14ac:dyDescent="0.25">
      <c r="A15" s="42" t="s">
        <v>153</v>
      </c>
      <c r="B15" s="331"/>
      <c r="C15" s="332"/>
      <c r="D15" s="333"/>
      <c r="F15"/>
      <c r="G15"/>
      <c r="H15"/>
    </row>
    <row r="16" spans="1:12" ht="15" x14ac:dyDescent="0.25">
      <c r="A16" s="42" t="s">
        <v>4</v>
      </c>
      <c r="B16" s="334"/>
      <c r="C16" s="335"/>
      <c r="D16" s="336"/>
      <c r="F16" s="82"/>
      <c r="G16" s="82"/>
      <c r="H16"/>
    </row>
    <row r="17" spans="1:8" ht="15" x14ac:dyDescent="0.25">
      <c r="A17" s="42" t="s">
        <v>74</v>
      </c>
      <c r="B17" s="334"/>
      <c r="C17" s="335"/>
      <c r="D17" s="336"/>
      <c r="F17" s="82"/>
      <c r="G17" s="82"/>
      <c r="H17"/>
    </row>
    <row r="18" spans="1:8" ht="15" x14ac:dyDescent="0.25">
      <c r="A18" s="42" t="s">
        <v>106</v>
      </c>
      <c r="B18" s="325"/>
      <c r="C18" s="326"/>
      <c r="D18" s="327"/>
      <c r="F18" s="82"/>
      <c r="G18" s="82"/>
      <c r="H18"/>
    </row>
    <row r="19" spans="1:8" ht="15" x14ac:dyDescent="0.25">
      <c r="A19" s="42" t="s">
        <v>154</v>
      </c>
      <c r="B19" s="325"/>
      <c r="C19" s="326"/>
      <c r="D19" s="327"/>
      <c r="F19"/>
      <c r="G19"/>
      <c r="H19"/>
    </row>
    <row r="20" spans="1:8" ht="15" x14ac:dyDescent="0.25">
      <c r="A20" s="42" t="s">
        <v>348</v>
      </c>
      <c r="B20" s="167"/>
      <c r="C20" s="168"/>
      <c r="D20" s="169"/>
      <c r="F20"/>
      <c r="G20"/>
      <c r="H20"/>
    </row>
    <row r="21" spans="1:8" ht="15.75" thickBot="1" x14ac:dyDescent="0.3">
      <c r="A21" s="43" t="s">
        <v>5</v>
      </c>
      <c r="B21" s="328"/>
      <c r="C21" s="329"/>
      <c r="D21" s="330"/>
      <c r="F21"/>
      <c r="G21"/>
      <c r="H21"/>
    </row>
    <row r="22" spans="1:8" ht="15" x14ac:dyDescent="0.25">
      <c r="A22" s="86"/>
      <c r="B22" s="87"/>
      <c r="C22" s="87"/>
      <c r="D22" s="87"/>
      <c r="F22"/>
      <c r="G22"/>
      <c r="H22"/>
    </row>
    <row r="23" spans="1:8" ht="15.75" thickBot="1" x14ac:dyDescent="0.3">
      <c r="A23" s="86"/>
      <c r="B23" s="87"/>
      <c r="C23" s="87"/>
      <c r="D23" s="87"/>
      <c r="E23"/>
    </row>
    <row r="24" spans="1:8" ht="15" x14ac:dyDescent="0.25">
      <c r="A24" s="318" t="s">
        <v>334</v>
      </c>
      <c r="B24" s="319"/>
      <c r="C24" s="320"/>
      <c r="D24"/>
      <c r="E24"/>
    </row>
    <row r="25" spans="1:8" ht="15" x14ac:dyDescent="0.25">
      <c r="A25" s="92" t="s">
        <v>335</v>
      </c>
      <c r="B25" s="93" t="s">
        <v>262</v>
      </c>
      <c r="C25" s="94" t="s">
        <v>265</v>
      </c>
      <c r="D25"/>
      <c r="E25"/>
    </row>
    <row r="26" spans="1:8" ht="15" x14ac:dyDescent="0.25">
      <c r="A26" s="88" t="s">
        <v>396</v>
      </c>
      <c r="B26" s="89"/>
      <c r="C26" s="96"/>
      <c r="D26"/>
      <c r="E26"/>
    </row>
    <row r="27" spans="1:8" ht="15" x14ac:dyDescent="0.25">
      <c r="A27" s="90" t="s">
        <v>323</v>
      </c>
      <c r="B27" s="91"/>
      <c r="C27" s="97"/>
      <c r="D27"/>
      <c r="E27"/>
    </row>
    <row r="28" spans="1:8" ht="15" x14ac:dyDescent="0.25">
      <c r="A28" s="90" t="s">
        <v>324</v>
      </c>
      <c r="B28" s="91"/>
      <c r="C28" s="97"/>
      <c r="D28"/>
      <c r="E28"/>
    </row>
    <row r="29" spans="1:8" ht="15" x14ac:dyDescent="0.25">
      <c r="A29" s="90" t="s">
        <v>325</v>
      </c>
      <c r="B29" s="91"/>
      <c r="C29" s="97"/>
      <c r="D29"/>
      <c r="E29"/>
    </row>
    <row r="30" spans="1:8" ht="15" x14ac:dyDescent="0.25">
      <c r="A30" s="90" t="s">
        <v>326</v>
      </c>
      <c r="B30" s="91"/>
      <c r="C30" s="97"/>
      <c r="D30"/>
      <c r="E30"/>
    </row>
    <row r="31" spans="1:8" ht="15" x14ac:dyDescent="0.25">
      <c r="A31" s="90" t="s">
        <v>327</v>
      </c>
      <c r="B31" s="91"/>
      <c r="C31" s="97"/>
      <c r="D31"/>
      <c r="E31"/>
    </row>
    <row r="32" spans="1:8" ht="15" x14ac:dyDescent="0.25">
      <c r="A32" s="90" t="s">
        <v>329</v>
      </c>
      <c r="B32" s="91"/>
      <c r="C32" s="97"/>
      <c r="D32"/>
      <c r="E32"/>
    </row>
    <row r="33" spans="1:20" ht="15" x14ac:dyDescent="0.25">
      <c r="A33" s="90" t="s">
        <v>330</v>
      </c>
      <c r="B33" s="91"/>
      <c r="C33" s="97"/>
      <c r="D33"/>
      <c r="E33"/>
    </row>
    <row r="34" spans="1:20" ht="15" x14ac:dyDescent="0.25">
      <c r="A34" s="90" t="s">
        <v>331</v>
      </c>
      <c r="B34" s="91"/>
      <c r="C34" s="97"/>
      <c r="D34"/>
      <c r="E34"/>
    </row>
    <row r="35" spans="1:20" ht="15" x14ac:dyDescent="0.25">
      <c r="A35" s="90" t="s">
        <v>332</v>
      </c>
      <c r="B35" s="91"/>
      <c r="C35" s="97"/>
      <c r="D35"/>
      <c r="E35"/>
    </row>
    <row r="36" spans="1:20" ht="15.75" thickBot="1" x14ac:dyDescent="0.3">
      <c r="A36" s="156" t="s">
        <v>333</v>
      </c>
      <c r="B36" s="95"/>
      <c r="C36" s="98"/>
      <c r="D36"/>
      <c r="F36"/>
      <c r="G36"/>
      <c r="H36"/>
    </row>
    <row r="37" spans="1:20" ht="15" x14ac:dyDescent="0.25">
      <c r="F37"/>
      <c r="G37"/>
      <c r="H37"/>
    </row>
    <row r="38" spans="1:20" ht="13.5" thickBot="1" x14ac:dyDescent="0.25"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81"/>
    </row>
    <row r="39" spans="1:20" ht="15" customHeight="1" thickBot="1" x14ac:dyDescent="0.25">
      <c r="A39" s="76" t="s">
        <v>245</v>
      </c>
      <c r="B39" s="77"/>
      <c r="C39" s="77"/>
      <c r="D39" s="77"/>
      <c r="E39" s="77"/>
      <c r="F39" s="77"/>
      <c r="G39" s="78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1"/>
    </row>
    <row r="40" spans="1:20" ht="15" customHeight="1" x14ac:dyDescent="0.2">
      <c r="A40" s="158"/>
      <c r="B40" s="159"/>
      <c r="C40" s="159"/>
      <c r="D40" s="159"/>
      <c r="E40" s="159"/>
      <c r="F40" s="159"/>
      <c r="G40" s="160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1"/>
    </row>
    <row r="41" spans="1:20" ht="15" customHeight="1" x14ac:dyDescent="0.2">
      <c r="A41" s="161"/>
      <c r="B41" s="162"/>
      <c r="C41" s="162"/>
      <c r="D41" s="162"/>
      <c r="E41" s="162"/>
      <c r="F41" s="162"/>
      <c r="G41" s="163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1"/>
    </row>
    <row r="42" spans="1:20" ht="15" customHeight="1" x14ac:dyDescent="0.2">
      <c r="A42" s="161"/>
      <c r="B42" s="162"/>
      <c r="C42" s="162"/>
      <c r="D42" s="162"/>
      <c r="E42" s="162"/>
      <c r="F42" s="162"/>
      <c r="G42" s="163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1"/>
    </row>
    <row r="43" spans="1:20" ht="12.75" customHeight="1" x14ac:dyDescent="0.2">
      <c r="A43" s="161"/>
      <c r="B43" s="162"/>
      <c r="C43" s="162"/>
      <c r="D43" s="162"/>
      <c r="E43" s="162"/>
      <c r="F43" s="162"/>
      <c r="G43" s="163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1"/>
    </row>
    <row r="44" spans="1:20" ht="12.75" customHeight="1" x14ac:dyDescent="0.2">
      <c r="A44" s="161"/>
      <c r="B44" s="162"/>
      <c r="C44" s="162"/>
      <c r="D44" s="162"/>
      <c r="E44" s="162"/>
      <c r="F44" s="162"/>
      <c r="G44" s="163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1"/>
    </row>
    <row r="45" spans="1:20" ht="12.75" customHeight="1" x14ac:dyDescent="0.2">
      <c r="A45" s="161"/>
      <c r="B45" s="162"/>
      <c r="C45" s="162"/>
      <c r="D45" s="162"/>
      <c r="E45" s="162"/>
      <c r="F45" s="162"/>
      <c r="G45" s="163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1"/>
    </row>
    <row r="46" spans="1:20" ht="12.75" customHeight="1" x14ac:dyDescent="0.2">
      <c r="A46" s="161"/>
      <c r="B46" s="162"/>
      <c r="C46" s="162"/>
      <c r="D46" s="162"/>
      <c r="E46" s="162"/>
      <c r="F46" s="162"/>
      <c r="G46" s="163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1"/>
    </row>
    <row r="47" spans="1:20" ht="12.75" customHeight="1" x14ac:dyDescent="0.2">
      <c r="A47" s="161"/>
      <c r="B47" s="162"/>
      <c r="C47" s="162"/>
      <c r="D47" s="162"/>
      <c r="E47" s="162"/>
      <c r="F47" s="162"/>
      <c r="G47" s="163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1"/>
    </row>
    <row r="48" spans="1:20" ht="12.75" customHeight="1" x14ac:dyDescent="0.2">
      <c r="A48" s="161"/>
      <c r="B48" s="162"/>
      <c r="C48" s="162"/>
      <c r="D48" s="162"/>
      <c r="E48" s="162"/>
      <c r="F48" s="162"/>
      <c r="G48" s="163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1"/>
    </row>
    <row r="49" spans="1:20" ht="12.75" customHeight="1" x14ac:dyDescent="0.2">
      <c r="A49" s="161"/>
      <c r="B49" s="162"/>
      <c r="C49" s="162"/>
      <c r="D49" s="162"/>
      <c r="E49" s="162"/>
      <c r="F49" s="162"/>
      <c r="G49" s="163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1"/>
    </row>
    <row r="50" spans="1:20" ht="12.75" customHeight="1" x14ac:dyDescent="0.2">
      <c r="A50" s="161"/>
      <c r="B50" s="162"/>
      <c r="C50" s="162"/>
      <c r="D50" s="162"/>
      <c r="E50" s="162"/>
      <c r="F50" s="162"/>
      <c r="G50" s="163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1"/>
    </row>
    <row r="51" spans="1:20" ht="12.75" customHeight="1" x14ac:dyDescent="0.2">
      <c r="A51" s="161"/>
      <c r="B51" s="162"/>
      <c r="C51" s="162"/>
      <c r="D51" s="162"/>
      <c r="E51" s="162"/>
      <c r="F51" s="162"/>
      <c r="G51" s="163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1"/>
    </row>
    <row r="52" spans="1:20" ht="12.75" customHeight="1" thickBot="1" x14ac:dyDescent="0.25">
      <c r="A52" s="164"/>
      <c r="B52" s="165"/>
      <c r="C52" s="165"/>
      <c r="D52" s="165"/>
      <c r="E52" s="165"/>
      <c r="F52" s="165"/>
      <c r="G52" s="166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</row>
    <row r="53" spans="1:20" ht="12.75" customHeight="1" x14ac:dyDescent="0.2"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</row>
    <row r="54" spans="1:20" ht="12.75" customHeight="1" x14ac:dyDescent="0.2"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</row>
    <row r="55" spans="1:20" ht="12.75" customHeight="1" x14ac:dyDescent="0.2"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</row>
    <row r="62" spans="1:20" ht="12.75" customHeight="1" x14ac:dyDescent="0.2">
      <c r="A62" s="83"/>
    </row>
  </sheetData>
  <protectedRanges>
    <protectedRange sqref="D11:D23 A40 B11:C36 B10:C10 D10" name="Sheet1"/>
  </protectedRanges>
  <mergeCells count="14">
    <mergeCell ref="A24:C24"/>
    <mergeCell ref="F9:G9"/>
    <mergeCell ref="A9:D9"/>
    <mergeCell ref="B10:D10"/>
    <mergeCell ref="B12:D12"/>
    <mergeCell ref="B13:D13"/>
    <mergeCell ref="B19:D19"/>
    <mergeCell ref="B21:D21"/>
    <mergeCell ref="B11:D11"/>
    <mergeCell ref="B14:D14"/>
    <mergeCell ref="B15:D15"/>
    <mergeCell ref="B16:D16"/>
    <mergeCell ref="B17:D17"/>
    <mergeCell ref="B18:D18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  <headerFooter>
    <oddHeader>&amp;C&amp;A</oddHeader>
    <oddFooter>&amp;C&amp;"-,Italic"&amp;8Proforma cost template v3.1
25 May 2018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'Data Validation'!$A$2:$A$35</xm:f>
          </x14:formula1>
          <xm:sqref>B16</xm:sqref>
        </x14:dataValidation>
        <x14:dataValidation type="list" allowBlank="1" showInputMessage="1" showErrorMessage="1" xr:uid="{00000000-0002-0000-0000-000001000000}">
          <x14:formula1>
            <xm:f>'Data Validation'!$W$2:$W$3</xm:f>
          </x14:formula1>
          <xm:sqref>C26:C36</xm:sqref>
        </x14:dataValidation>
        <x14:dataValidation type="list" allowBlank="1" showInputMessage="1" showErrorMessage="1" xr:uid="{00000000-0002-0000-0000-000002000000}">
          <x14:formula1>
            <xm:f>'Data Validation'!$B$2:$B$13</xm:f>
          </x14:formula1>
          <xm:sqref>B17:D17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3A013-B8CC-400B-BCA0-9DFC3A40AAF7}">
  <sheetPr>
    <tabColor theme="6" tint="0.39997558519241921"/>
  </sheetPr>
  <dimension ref="A9:AI67"/>
  <sheetViews>
    <sheetView topLeftCell="A37" zoomScaleNormal="100" workbookViewId="0">
      <selection activeCell="F25" sqref="F25"/>
    </sheetView>
  </sheetViews>
  <sheetFormatPr defaultColWidth="9.140625" defaultRowHeight="12.75" customHeight="1" x14ac:dyDescent="0.2"/>
  <cols>
    <col min="1" max="1" width="73.7109375" style="1" customWidth="1"/>
    <col min="2" max="18" width="12.85546875" style="5" customWidth="1"/>
    <col min="19" max="19" width="9.140625" style="1"/>
    <col min="20" max="20" width="7.5703125" style="5" customWidth="1"/>
    <col min="21" max="21" width="12.85546875" style="5" customWidth="1"/>
    <col min="22" max="16384" width="9.140625" style="1"/>
  </cols>
  <sheetData>
    <row r="9" spans="1:23" ht="12.75" customHeight="1" thickBot="1" x14ac:dyDescent="0.25"/>
    <row r="10" spans="1:23" ht="12.75" customHeight="1" thickBot="1" x14ac:dyDescent="0.3">
      <c r="B10" s="337" t="s">
        <v>374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9"/>
      <c r="O10" s="182" t="s">
        <v>373</v>
      </c>
      <c r="P10" s="182" t="s">
        <v>373</v>
      </c>
      <c r="Q10" s="182" t="s">
        <v>373</v>
      </c>
      <c r="R10" s="182" t="s">
        <v>373</v>
      </c>
    </row>
    <row r="11" spans="1:23" ht="12.75" customHeight="1" thickBot="1" x14ac:dyDescent="0.3">
      <c r="B11" s="340" t="s">
        <v>415</v>
      </c>
      <c r="C11" s="341"/>
      <c r="D11" s="342"/>
      <c r="E11" s="340" t="s">
        <v>416</v>
      </c>
      <c r="F11" s="341"/>
      <c r="G11" s="342"/>
      <c r="H11" s="340" t="s">
        <v>417</v>
      </c>
      <c r="I11" s="341"/>
      <c r="J11" s="342"/>
      <c r="K11" s="340" t="s">
        <v>418</v>
      </c>
      <c r="L11" s="341"/>
      <c r="M11" s="342"/>
      <c r="O11" s="270"/>
      <c r="P11" s="270"/>
      <c r="Q11" s="270"/>
      <c r="R11" s="270"/>
    </row>
    <row r="12" spans="1:23" s="2" customFormat="1" ht="39.75" thickBot="1" x14ac:dyDescent="0.3">
      <c r="A12" s="174" t="s">
        <v>400</v>
      </c>
      <c r="B12" s="307" t="s">
        <v>364</v>
      </c>
      <c r="C12" s="307" t="s">
        <v>365</v>
      </c>
      <c r="D12" s="307" t="s">
        <v>366</v>
      </c>
      <c r="E12" s="307" t="s">
        <v>367</v>
      </c>
      <c r="F12" s="307" t="s">
        <v>368</v>
      </c>
      <c r="G12" s="307" t="s">
        <v>369</v>
      </c>
      <c r="H12" s="307" t="s">
        <v>370</v>
      </c>
      <c r="I12" s="307" t="s">
        <v>371</v>
      </c>
      <c r="J12" s="307" t="s">
        <v>372</v>
      </c>
      <c r="K12" s="307" t="s">
        <v>361</v>
      </c>
      <c r="L12" s="307" t="s">
        <v>362</v>
      </c>
      <c r="M12" s="307" t="s">
        <v>363</v>
      </c>
      <c r="N12" s="308" t="s">
        <v>257</v>
      </c>
      <c r="O12" s="242">
        <v>2</v>
      </c>
      <c r="P12" s="242">
        <v>3</v>
      </c>
      <c r="Q12" s="242">
        <v>4</v>
      </c>
      <c r="R12" s="242">
        <v>5</v>
      </c>
      <c r="T12" s="181" t="s">
        <v>179</v>
      </c>
      <c r="U12" s="181" t="s">
        <v>256</v>
      </c>
      <c r="W12" s="182" t="s">
        <v>40</v>
      </c>
    </row>
    <row r="13" spans="1:23" s="6" customFormat="1" x14ac:dyDescent="0.2">
      <c r="A13" s="50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3"/>
      <c r="N13" s="63"/>
      <c r="O13" s="249"/>
      <c r="P13" s="249"/>
      <c r="Q13" s="249"/>
      <c r="R13" s="249"/>
      <c r="T13" s="68"/>
      <c r="U13" s="65"/>
      <c r="W13" s="79"/>
    </row>
    <row r="14" spans="1:23" s="6" customFormat="1" x14ac:dyDescent="0.2">
      <c r="A14" s="50" t="s">
        <v>419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3"/>
      <c r="N14" s="63"/>
      <c r="O14" s="64"/>
      <c r="P14" s="64"/>
      <c r="Q14" s="64"/>
      <c r="R14" s="64"/>
      <c r="T14" s="175"/>
      <c r="U14" s="65"/>
      <c r="W14" s="176"/>
    </row>
    <row r="15" spans="1:23" s="6" customFormat="1" x14ac:dyDescent="0.2">
      <c r="A15" s="51" t="s">
        <v>339</v>
      </c>
      <c r="B15" s="261">
        <f>SUMIF('2.1 Budget Detail YR1'!$B:$B,'1.2 BUDGET'!$A$15,'2.1 Budget Detail YR1'!O:O)</f>
        <v>0</v>
      </c>
      <c r="C15" s="261">
        <f>SUMIF('2.1 Budget Detail YR1'!$B:$B,'1.2 BUDGET'!$A$15,'2.1 Budget Detail YR1'!P:P)</f>
        <v>0</v>
      </c>
      <c r="D15" s="261">
        <f>SUMIF('2.1 Budget Detail YR1'!$B:$B,'1.2 BUDGET'!$A$15,'2.1 Budget Detail YR1'!Q:Q)</f>
        <v>0</v>
      </c>
      <c r="E15" s="261">
        <f>SUMIF('2.1 Budget Detail YR1'!$B:$B,'1.2 BUDGET'!$A$15,'2.1 Budget Detail YR1'!R:R)</f>
        <v>0</v>
      </c>
      <c r="F15" s="261">
        <f>SUMIF('2.1 Budget Detail YR1'!$B:$B,'1.2 BUDGET'!$A$15,'2.1 Budget Detail YR1'!S:S)</f>
        <v>0</v>
      </c>
      <c r="G15" s="261">
        <f>SUMIF('2.1 Budget Detail YR1'!$B:$B,'1.2 BUDGET'!$A$15,'2.1 Budget Detail YR1'!T:T)</f>
        <v>0</v>
      </c>
      <c r="H15" s="261">
        <f>SUMIF('2.1 Budget Detail YR1'!$B:$B,'1.2 BUDGET'!$A$15,'2.1 Budget Detail YR1'!U:U)</f>
        <v>0</v>
      </c>
      <c r="I15" s="261">
        <f>SUMIF('2.1 Budget Detail YR1'!$B:$B,'1.2 BUDGET'!$A$15,'2.1 Budget Detail YR1'!V:V)</f>
        <v>0</v>
      </c>
      <c r="J15" s="261">
        <f>SUMIF('2.1 Budget Detail YR1'!$B:$B,'1.2 BUDGET'!$A$15,'2.1 Budget Detail YR1'!W:W)</f>
        <v>0</v>
      </c>
      <c r="K15" s="261">
        <f>SUMIF('2.1 Budget Detail YR1'!$B:$B,'1.2 BUDGET'!$A$15,'2.1 Budget Detail YR1'!X:X)</f>
        <v>0</v>
      </c>
      <c r="L15" s="261">
        <f>SUMIF('2.1 Budget Detail YR1'!$B:$B,'1.2 BUDGET'!$A$15,'2.1 Budget Detail YR1'!Y:Y)</f>
        <v>0</v>
      </c>
      <c r="M15" s="261">
        <f>SUMIF('2.1 Budget Detail YR1'!$B:$B,'1.2 BUDGET'!$A$15,'2.1 Budget Detail YR1'!Z:Z)</f>
        <v>0</v>
      </c>
      <c r="N15" s="38">
        <f>SUM(B15:M15)</f>
        <v>0</v>
      </c>
      <c r="O15" s="264">
        <f>SUMIF('2.2 Budget Detail YR2&gt;'!$B:$B,'1.2 BUDGET'!$A$15,'2.2 Budget Detail YR2&gt;'!O:O)</f>
        <v>0</v>
      </c>
      <c r="P15" s="264">
        <f>SUMIF('2.2 Budget Detail YR2&gt;'!$B:$B,'1.2 BUDGET'!$A$15,'2.2 Budget Detail YR2&gt;'!P:P)</f>
        <v>0</v>
      </c>
      <c r="Q15" s="264">
        <f>SUMIF('2.2 Budget Detail YR2&gt;'!$B:$B,'1.2 BUDGET'!$A$15,'2.2 Budget Detail YR2&gt;'!Q:Q)</f>
        <v>0</v>
      </c>
      <c r="R15" s="264">
        <f>SUMIF('2.2 Budget Detail YR2&gt;'!$B:$B,'1.2 BUDGET'!$A$15,'2.2 Budget Detail YR2&gt;'!R:R)</f>
        <v>0</v>
      </c>
      <c r="T15" s="265" t="e">
        <f>U15/$U$39</f>
        <v>#DIV/0!</v>
      </c>
      <c r="U15" s="65">
        <f>SUM(N15:R15)</f>
        <v>0</v>
      </c>
      <c r="W15" s="176"/>
    </row>
    <row r="16" spans="1:23" s="2" customFormat="1" ht="12.75" customHeight="1" x14ac:dyDescent="0.2">
      <c r="A16" s="229" t="s">
        <v>342</v>
      </c>
      <c r="B16" s="60">
        <f t="shared" ref="B16:R16" si="0">SUM(B15:B15)</f>
        <v>0</v>
      </c>
      <c r="C16" s="12">
        <f t="shared" si="0"/>
        <v>0</v>
      </c>
      <c r="D16" s="12">
        <f t="shared" si="0"/>
        <v>0</v>
      </c>
      <c r="E16" s="12">
        <f t="shared" si="0"/>
        <v>0</v>
      </c>
      <c r="F16" s="12">
        <f t="shared" si="0"/>
        <v>0</v>
      </c>
      <c r="G16" s="12">
        <f t="shared" si="0"/>
        <v>0</v>
      </c>
      <c r="H16" s="12">
        <f t="shared" si="0"/>
        <v>0</v>
      </c>
      <c r="I16" s="12">
        <f t="shared" si="0"/>
        <v>0</v>
      </c>
      <c r="J16" s="12">
        <f t="shared" si="0"/>
        <v>0</v>
      </c>
      <c r="K16" s="12">
        <f t="shared" si="0"/>
        <v>0</v>
      </c>
      <c r="L16" s="12">
        <f t="shared" si="0"/>
        <v>0</v>
      </c>
      <c r="M16" s="12">
        <f t="shared" si="0"/>
        <v>0</v>
      </c>
      <c r="N16" s="59">
        <f t="shared" si="0"/>
        <v>0</v>
      </c>
      <c r="O16" s="38">
        <f t="shared" si="0"/>
        <v>0</v>
      </c>
      <c r="P16" s="38">
        <f t="shared" si="0"/>
        <v>0</v>
      </c>
      <c r="Q16" s="38">
        <f t="shared" si="0"/>
        <v>0</v>
      </c>
      <c r="R16" s="38">
        <f t="shared" si="0"/>
        <v>0</v>
      </c>
      <c r="T16" s="265" t="e">
        <f>U16/$U$39</f>
        <v>#DIV/0!</v>
      </c>
      <c r="U16" s="14">
        <f>SUM(N16:R16)</f>
        <v>0</v>
      </c>
      <c r="W16" s="55" t="b">
        <f>IF(U16=(N16+SUM(O16:R16)),TRUE,FALSE)</f>
        <v>1</v>
      </c>
    </row>
    <row r="17" spans="1:35" s="2" customFormat="1" ht="12.75" customHeight="1" x14ac:dyDescent="0.2">
      <c r="A17" s="178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243" t="e">
        <f>N16/N39</f>
        <v>#DIV/0!</v>
      </c>
      <c r="O17" s="244" t="e">
        <f t="shared" ref="O17:R17" si="1">O16/O39</f>
        <v>#DIV/0!</v>
      </c>
      <c r="P17" s="244" t="e">
        <f t="shared" si="1"/>
        <v>#DIV/0!</v>
      </c>
      <c r="Q17" s="244" t="e">
        <f t="shared" si="1"/>
        <v>#DIV/0!</v>
      </c>
      <c r="R17" s="244" t="e">
        <f t="shared" si="1"/>
        <v>#DIV/0!</v>
      </c>
      <c r="T17" s="69"/>
      <c r="U17" s="14"/>
      <c r="W17" s="55"/>
    </row>
    <row r="18" spans="1:35" s="2" customFormat="1" ht="12.75" customHeight="1" x14ac:dyDescent="0.2">
      <c r="A18" s="52" t="s">
        <v>435</v>
      </c>
      <c r="B18" s="12"/>
      <c r="C18" s="12"/>
      <c r="D18" s="228"/>
      <c r="E18" s="12"/>
      <c r="F18" s="12"/>
      <c r="G18" s="12"/>
      <c r="H18" s="12"/>
      <c r="I18" s="12"/>
      <c r="J18" s="12"/>
      <c r="K18" s="12"/>
      <c r="L18" s="12"/>
      <c r="M18" s="12"/>
      <c r="N18" s="59"/>
      <c r="O18" s="59"/>
      <c r="P18" s="59"/>
      <c r="Q18" s="59"/>
      <c r="R18" s="59"/>
      <c r="T18" s="69"/>
      <c r="U18" s="14"/>
      <c r="W18" s="55"/>
    </row>
    <row r="19" spans="1:35" ht="12.75" customHeight="1" x14ac:dyDescent="0.2">
      <c r="A19" s="21" t="s">
        <v>338</v>
      </c>
      <c r="B19" s="262">
        <f>SUMIF('2.1 Budget Detail YR1'!$B:$B,'1.2 BUDGET'!$A$19,'2.1 Budget Detail YR1'!O:O)</f>
        <v>0</v>
      </c>
      <c r="C19" s="261">
        <f>SUMIF('2.1 Budget Detail YR1'!$B:$B,'1.2 BUDGET'!$A$19,'2.1 Budget Detail YR1'!P:P)</f>
        <v>0</v>
      </c>
      <c r="D19" s="261">
        <f>SUMIF('2.1 Budget Detail YR1'!$B:$B,'1.2 BUDGET'!$A$19,'2.1 Budget Detail YR1'!Q:Q)</f>
        <v>0</v>
      </c>
      <c r="E19" s="261">
        <f>SUMIF('2.1 Budget Detail YR1'!$B:$B,'1.2 BUDGET'!$A$19,'2.1 Budget Detail YR1'!R:R)</f>
        <v>0</v>
      </c>
      <c r="F19" s="261">
        <f>SUMIF('2.1 Budget Detail YR1'!$B:$B,'1.2 BUDGET'!$A$19,'2.1 Budget Detail YR1'!S:S)</f>
        <v>0</v>
      </c>
      <c r="G19" s="261">
        <f>SUMIF('2.1 Budget Detail YR1'!$B:$B,'1.2 BUDGET'!$A$19,'2.1 Budget Detail YR1'!T:T)</f>
        <v>0</v>
      </c>
      <c r="H19" s="261">
        <f>SUMIF('2.1 Budget Detail YR1'!$B:$B,'1.2 BUDGET'!$A$19,'2.1 Budget Detail YR1'!U:U)</f>
        <v>0</v>
      </c>
      <c r="I19" s="261">
        <f>SUMIF('2.1 Budget Detail YR1'!$B:$B,'1.2 BUDGET'!$A$19,'2.1 Budget Detail YR1'!V:V)</f>
        <v>0</v>
      </c>
      <c r="J19" s="261">
        <f>SUMIF('2.1 Budget Detail YR1'!$B:$B,'1.2 BUDGET'!$A$19,'2.1 Budget Detail YR1'!W:W)</f>
        <v>0</v>
      </c>
      <c r="K19" s="261">
        <f>SUMIF('2.1 Budget Detail YR1'!$B:$B,'1.2 BUDGET'!$A$19,'2.1 Budget Detail YR1'!X:X)</f>
        <v>0</v>
      </c>
      <c r="L19" s="261">
        <f>SUMIF('2.1 Budget Detail YR1'!$B:$B,'1.2 BUDGET'!$A$19,'2.1 Budget Detail YR1'!Y:Y)</f>
        <v>0</v>
      </c>
      <c r="M19" s="263">
        <f>SUMIF('2.1 Budget Detail YR1'!$B:$B,'1.2 BUDGET'!$A$19,'2.1 Budget Detail YR1'!Z:Z)</f>
        <v>0</v>
      </c>
      <c r="N19" s="38">
        <f>SUM(B19:M19)</f>
        <v>0</v>
      </c>
      <c r="O19" s="264">
        <f>SUMIF('2.2 Budget Detail YR2&gt;'!$B:$B,'1.2 BUDGET'!$A$19,'2.2 Budget Detail YR2&gt;'!O:O)</f>
        <v>0</v>
      </c>
      <c r="P19" s="264">
        <f>SUMIF('2.2 Budget Detail YR2&gt;'!$B:$B,'1.2 BUDGET'!$A$19,'2.2 Budget Detail YR2&gt;'!P:P)</f>
        <v>0</v>
      </c>
      <c r="Q19" s="264">
        <f>SUMIF('2.2 Budget Detail YR2&gt;'!$B:$B,'1.2 BUDGET'!$A$19,'2.2 Budget Detail YR2&gt;'!Q:Q)</f>
        <v>0</v>
      </c>
      <c r="R19" s="264">
        <f>SUMIF('2.2 Budget Detail YR2&gt;'!$B:$B,'1.2 BUDGET'!$A$19,'2.2 Budget Detail YR2&gt;'!R:R)</f>
        <v>0</v>
      </c>
      <c r="T19" s="66" t="e">
        <f t="shared" ref="T19:T20" si="2">U19/$U$39</f>
        <v>#DIV/0!</v>
      </c>
      <c r="U19" s="23">
        <f>SUM(N19:R19)</f>
        <v>0</v>
      </c>
      <c r="W19" s="55" t="b">
        <f>IF(U19=(N19+SUM(O19:R19)),TRUE,FALSE)</f>
        <v>1</v>
      </c>
    </row>
    <row r="20" spans="1:35" ht="12.75" customHeight="1" x14ac:dyDescent="0.2">
      <c r="A20" s="178" t="s">
        <v>343</v>
      </c>
      <c r="B20" s="60">
        <f t="shared" ref="B20:N20" si="3">SUM(B19:B19)</f>
        <v>0</v>
      </c>
      <c r="C20" s="12">
        <f t="shared" si="3"/>
        <v>0</v>
      </c>
      <c r="D20" s="12">
        <f t="shared" si="3"/>
        <v>0</v>
      </c>
      <c r="E20" s="12">
        <f t="shared" si="3"/>
        <v>0</v>
      </c>
      <c r="F20" s="12">
        <f t="shared" si="3"/>
        <v>0</v>
      </c>
      <c r="G20" s="12">
        <f t="shared" si="3"/>
        <v>0</v>
      </c>
      <c r="H20" s="12">
        <f t="shared" si="3"/>
        <v>0</v>
      </c>
      <c r="I20" s="12">
        <f t="shared" si="3"/>
        <v>0</v>
      </c>
      <c r="J20" s="12">
        <f t="shared" si="3"/>
        <v>0</v>
      </c>
      <c r="K20" s="12">
        <f t="shared" si="3"/>
        <v>0</v>
      </c>
      <c r="L20" s="12">
        <f t="shared" si="3"/>
        <v>0</v>
      </c>
      <c r="M20" s="12">
        <f t="shared" si="3"/>
        <v>0</v>
      </c>
      <c r="N20" s="59">
        <f t="shared" si="3"/>
        <v>0</v>
      </c>
      <c r="O20" s="38">
        <f>SUM(O19)</f>
        <v>0</v>
      </c>
      <c r="P20" s="38">
        <f t="shared" ref="P20:R20" si="4">SUM(P19)</f>
        <v>0</v>
      </c>
      <c r="Q20" s="38">
        <f t="shared" si="4"/>
        <v>0</v>
      </c>
      <c r="R20" s="38">
        <f t="shared" si="4"/>
        <v>0</v>
      </c>
      <c r="S20" s="6"/>
      <c r="T20" s="69" t="e">
        <f t="shared" si="2"/>
        <v>#DIV/0!</v>
      </c>
      <c r="U20" s="14">
        <f>SUM(N20:R20)</f>
        <v>0</v>
      </c>
      <c r="V20" s="6"/>
      <c r="W20" s="55" t="b">
        <f>IF(U20=(N20+SUM(O20:R20)),TRUE,FALSE)</f>
        <v>1</v>
      </c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</row>
    <row r="21" spans="1:35" s="6" customFormat="1" ht="12.75" customHeight="1" x14ac:dyDescent="0.2">
      <c r="B21" s="60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244" t="e">
        <f>N20/N39</f>
        <v>#DIV/0!</v>
      </c>
      <c r="O21" s="244" t="e">
        <f>O20/O39</f>
        <v>#DIV/0!</v>
      </c>
      <c r="P21" s="244" t="e">
        <f t="shared" ref="P21:R21" si="5">P20/P39</f>
        <v>#DIV/0!</v>
      </c>
      <c r="Q21" s="244" t="e">
        <f t="shared" si="5"/>
        <v>#DIV/0!</v>
      </c>
      <c r="R21" s="244" t="e">
        <f t="shared" si="5"/>
        <v>#DIV/0!</v>
      </c>
      <c r="T21" s="69"/>
      <c r="U21" s="14"/>
      <c r="W21" s="55"/>
    </row>
    <row r="22" spans="1:35" s="6" customFormat="1" ht="12.75" customHeight="1" x14ac:dyDescent="0.2">
      <c r="A22" s="53" t="s">
        <v>434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38"/>
      <c r="O22" s="38"/>
      <c r="P22" s="38"/>
      <c r="Q22" s="38"/>
      <c r="R22" s="38"/>
      <c r="S22" s="1"/>
      <c r="T22" s="66"/>
      <c r="U22" s="23"/>
      <c r="V22" s="1"/>
      <c r="W22" s="55" t="b">
        <f t="shared" ref="W22:W27" si="6">IF(U22=(N22+SUM(O22:R22)),TRUE,FALSE)</f>
        <v>1</v>
      </c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12.75" customHeight="1" x14ac:dyDescent="0.2">
      <c r="A23" s="51" t="s">
        <v>383</v>
      </c>
      <c r="B23" s="261">
        <f>SUMIF('2.1 Budget Detail YR1'!$G:$G,'1.2 BUDGET'!A23,'2.1 Budget Detail YR1'!O:O)</f>
        <v>0</v>
      </c>
      <c r="C23" s="261">
        <f>SUMIF('2.1 Budget Detail YR1'!$G:$G,'1.2 BUDGET'!$A$23,'2.1 Budget Detail YR1'!P:P)</f>
        <v>0</v>
      </c>
      <c r="D23" s="261">
        <f>SUMIF('2.1 Budget Detail YR1'!$G:$G,'1.2 BUDGET'!$A$23,'2.1 Budget Detail YR1'!Q:Q)</f>
        <v>0</v>
      </c>
      <c r="E23" s="261">
        <f>SUMIF('2.1 Budget Detail YR1'!$G:$G,'1.2 BUDGET'!$A$23,'2.1 Budget Detail YR1'!R:R)</f>
        <v>0</v>
      </c>
      <c r="F23" s="261">
        <f>SUMIF('2.1 Budget Detail YR1'!$G:$G,'1.2 BUDGET'!$A$23,'2.1 Budget Detail YR1'!S:S)</f>
        <v>0</v>
      </c>
      <c r="G23" s="261">
        <f>SUMIF('2.1 Budget Detail YR1'!$G:$G,'1.2 BUDGET'!$A$23,'2.1 Budget Detail YR1'!T:T)</f>
        <v>0</v>
      </c>
      <c r="H23" s="261">
        <f>SUMIF('2.1 Budget Detail YR1'!$G:$G,'1.2 BUDGET'!$A$23,'2.1 Budget Detail YR1'!U:U)</f>
        <v>0</v>
      </c>
      <c r="I23" s="261">
        <f>SUMIF('2.1 Budget Detail YR1'!$G:$G,'1.2 BUDGET'!$A$23,'2.1 Budget Detail YR1'!V:V)</f>
        <v>0</v>
      </c>
      <c r="J23" s="261">
        <f>SUMIF('2.1 Budget Detail YR1'!$G:$G,'1.2 BUDGET'!$A$23,'2.1 Budget Detail YR1'!W:W)</f>
        <v>0</v>
      </c>
      <c r="K23" s="261">
        <f>SUMIF('2.1 Budget Detail YR1'!$G:$G,'1.2 BUDGET'!$A$23,'2.1 Budget Detail YR1'!X:X)</f>
        <v>0</v>
      </c>
      <c r="L23" s="261">
        <f>SUMIF('2.1 Budget Detail YR1'!$G:$G,'1.2 BUDGET'!$A$23,'2.1 Budget Detail YR1'!Y:Y)</f>
        <v>0</v>
      </c>
      <c r="M23" s="261">
        <f>SUMIF('2.1 Budget Detail YR1'!$G:$G,'1.2 BUDGET'!$A$23,'2.1 Budget Detail YR1'!Z:Z)</f>
        <v>0</v>
      </c>
      <c r="N23" s="38">
        <f>SUM(B23:M23)</f>
        <v>0</v>
      </c>
      <c r="O23" s="264">
        <f>SUMIF('2.2 Budget Detail YR2&gt;'!$G:$G,'1.2 BUDGET'!A23,'2.2 Budget Detail YR2&gt;'!O:O)</f>
        <v>0</v>
      </c>
      <c r="P23" s="264">
        <f>SUMIF('2.2 Budget Detail YR2&gt;'!$G:$G,'1.2 BUDGET'!$A$23,'2.2 Budget Detail YR2&gt;'!P:P)</f>
        <v>0</v>
      </c>
      <c r="Q23" s="264">
        <f>SUMIF('2.2 Budget Detail YR2&gt;'!$G:$G,'1.2 BUDGET'!$A$23,'2.2 Budget Detail YR2&gt;'!Q:Q)</f>
        <v>0</v>
      </c>
      <c r="R23" s="264">
        <f>SUMIF('2.2 Budget Detail YR2&gt;'!$G:$G,'1.2 BUDGET'!$A$23,'2.2 Budget Detail YR2&gt;'!R:R)</f>
        <v>0</v>
      </c>
      <c r="T23" s="66" t="e">
        <f t="shared" ref="T23:T26" si="7">U23/$U$39</f>
        <v>#DIV/0!</v>
      </c>
      <c r="U23" s="23">
        <f>SUM(N23:R23)</f>
        <v>0</v>
      </c>
      <c r="W23" s="55" t="b">
        <f t="shared" si="6"/>
        <v>1</v>
      </c>
    </row>
    <row r="24" spans="1:35" ht="12.75" customHeight="1" x14ac:dyDescent="0.2">
      <c r="A24" s="51" t="s">
        <v>384</v>
      </c>
      <c r="B24" s="261">
        <f>SUMIF('2.1 Budget Detail YR1'!$G:$G,'1.2 BUDGET'!$A$24,'2.1 Budget Detail YR1'!O:O)</f>
        <v>0</v>
      </c>
      <c r="C24" s="261">
        <f>SUMIF('2.1 Budget Detail YR1'!$G:$G,'1.2 BUDGET'!$A$24,'2.1 Budget Detail YR1'!P:P)</f>
        <v>0</v>
      </c>
      <c r="D24" s="261">
        <f>SUMIF('2.1 Budget Detail YR1'!$G:$G,'1.2 BUDGET'!$A$24,'2.1 Budget Detail YR1'!Q:Q)</f>
        <v>0</v>
      </c>
      <c r="E24" s="261">
        <f>SUMIF('2.1 Budget Detail YR1'!$G:$G,'1.2 BUDGET'!$A$24,'2.1 Budget Detail YR1'!R:R)</f>
        <v>0</v>
      </c>
      <c r="F24" s="261">
        <f>SUMIF('2.1 Budget Detail YR1'!$G:$G,'1.2 BUDGET'!$A$24,'2.1 Budget Detail YR1'!S:S)</f>
        <v>0</v>
      </c>
      <c r="G24" s="261">
        <f>SUMIF('2.1 Budget Detail YR1'!$G:$G,'1.2 BUDGET'!$A$24,'2.1 Budget Detail YR1'!T:T)</f>
        <v>0</v>
      </c>
      <c r="H24" s="261">
        <f>SUMIF('2.1 Budget Detail YR1'!$G:$G,'1.2 BUDGET'!$A$24,'2.1 Budget Detail YR1'!U:U)</f>
        <v>0</v>
      </c>
      <c r="I24" s="261">
        <f>SUMIF('2.1 Budget Detail YR1'!$G:$G,'1.2 BUDGET'!$A$24,'2.1 Budget Detail YR1'!V:V)</f>
        <v>0</v>
      </c>
      <c r="J24" s="261">
        <f>SUMIF('2.1 Budget Detail YR1'!$G:$G,'1.2 BUDGET'!$A$24,'2.1 Budget Detail YR1'!W:W)</f>
        <v>0</v>
      </c>
      <c r="K24" s="261">
        <f>SUMIF('2.1 Budget Detail YR1'!$G:$G,'1.2 BUDGET'!$A$24,'2.1 Budget Detail YR1'!X:X)</f>
        <v>0</v>
      </c>
      <c r="L24" s="261">
        <f>SUMIF('2.1 Budget Detail YR1'!$G:$G,'1.2 BUDGET'!$A$24,'2.1 Budget Detail YR1'!Y:Y)</f>
        <v>0</v>
      </c>
      <c r="M24" s="261">
        <f>SUMIF('2.1 Budget Detail YR1'!$G:$G,'1.2 BUDGET'!$A$24,'2.1 Budget Detail YR1'!Z:Z)</f>
        <v>0</v>
      </c>
      <c r="N24" s="38">
        <f t="shared" ref="N24:N26" si="8">SUM(B24:M24)</f>
        <v>0</v>
      </c>
      <c r="O24" s="264">
        <f>SUMIF('2.2 Budget Detail YR2&gt;'!$G:$G,'1.2 BUDGET'!$A$24,'2.2 Budget Detail YR2&gt;'!O:O)</f>
        <v>0</v>
      </c>
      <c r="P24" s="264">
        <f>SUMIF('2.2 Budget Detail YR2&gt;'!$G:$G,'1.2 BUDGET'!$A$24,'2.2 Budget Detail YR2&gt;'!P:P)</f>
        <v>0</v>
      </c>
      <c r="Q24" s="264">
        <f>SUMIF('2.2 Budget Detail YR2&gt;'!$G:$G,'1.2 BUDGET'!$A$24,'2.2 Budget Detail YR2&gt;'!Q:Q)</f>
        <v>0</v>
      </c>
      <c r="R24" s="264">
        <f>SUMIF('2.2 Budget Detail YR2&gt;'!$G:$G,'1.2 BUDGET'!$A$24,'2.2 Budget Detail YR2&gt;'!R:R)</f>
        <v>0</v>
      </c>
      <c r="T24" s="66" t="e">
        <f t="shared" si="7"/>
        <v>#DIV/0!</v>
      </c>
      <c r="U24" s="23">
        <f t="shared" ref="U24:U26" si="9">SUM(N24:R24)</f>
        <v>0</v>
      </c>
      <c r="W24" s="55" t="b">
        <f t="shared" si="6"/>
        <v>1</v>
      </c>
    </row>
    <row r="25" spans="1:35" ht="12.75" customHeight="1" x14ac:dyDescent="0.2">
      <c r="A25" s="51" t="s">
        <v>385</v>
      </c>
      <c r="B25" s="261">
        <f>SUMIF('2.1 Budget Detail YR1'!$G:$G,'1.2 BUDGET'!$A$25,'2.1 Budget Detail YR1'!O:O)</f>
        <v>0</v>
      </c>
      <c r="C25" s="261">
        <f>SUMIF('2.1 Budget Detail YR1'!$G:$G,'1.2 BUDGET'!$A$25,'2.1 Budget Detail YR1'!P:P)</f>
        <v>0</v>
      </c>
      <c r="D25" s="261">
        <f>SUMIF('2.1 Budget Detail YR1'!$G:$G,'1.2 BUDGET'!$A$25,'2.1 Budget Detail YR1'!Q:Q)</f>
        <v>0</v>
      </c>
      <c r="E25" s="261">
        <f>SUMIF('2.1 Budget Detail YR1'!$G:$G,'1.2 BUDGET'!$A$25,'2.1 Budget Detail YR1'!R:R)</f>
        <v>0</v>
      </c>
      <c r="F25" s="261">
        <f>SUMIF('2.1 Budget Detail YR1'!$G:$G,'1.2 BUDGET'!$A$25,'2.1 Budget Detail YR1'!S:S)</f>
        <v>0</v>
      </c>
      <c r="G25" s="261">
        <f>SUMIF('2.1 Budget Detail YR1'!$G:$G,'1.2 BUDGET'!$A$25,'2.1 Budget Detail YR1'!T:T)</f>
        <v>0</v>
      </c>
      <c r="H25" s="261">
        <f>SUMIF('2.1 Budget Detail YR1'!$G:$G,'1.2 BUDGET'!$A$25,'2.1 Budget Detail YR1'!U:U)</f>
        <v>0</v>
      </c>
      <c r="I25" s="261">
        <f>SUMIF('2.1 Budget Detail YR1'!$G:$G,'1.2 BUDGET'!$A$25,'2.1 Budget Detail YR1'!V:V)</f>
        <v>0</v>
      </c>
      <c r="J25" s="261">
        <f>SUMIF('2.1 Budget Detail YR1'!$G:$G,'1.2 BUDGET'!$A$25,'2.1 Budget Detail YR1'!W:W)</f>
        <v>0</v>
      </c>
      <c r="K25" s="261">
        <f>SUMIF('2.1 Budget Detail YR1'!$G:$G,'1.2 BUDGET'!$A$25,'2.1 Budget Detail YR1'!X:X)</f>
        <v>0</v>
      </c>
      <c r="L25" s="261">
        <f>SUMIF('2.1 Budget Detail YR1'!$G:$G,'1.2 BUDGET'!$A$25,'2.1 Budget Detail YR1'!Y:Y)</f>
        <v>0</v>
      </c>
      <c r="M25" s="261">
        <f>SUMIF('2.1 Budget Detail YR1'!$G:$G,'1.2 BUDGET'!$A$25,'2.1 Budget Detail YR1'!Z:Z)</f>
        <v>0</v>
      </c>
      <c r="N25" s="38">
        <f t="shared" si="8"/>
        <v>0</v>
      </c>
      <c r="O25" s="264">
        <f>SUMIF('2.2 Budget Detail YR2&gt;'!$G:$G,'1.2 BUDGET'!$A$25,'2.2 Budget Detail YR2&gt;'!O:O)</f>
        <v>0</v>
      </c>
      <c r="P25" s="264">
        <f>SUMIF('2.2 Budget Detail YR2&gt;'!$G:$G,'1.2 BUDGET'!$A$25,'2.2 Budget Detail YR2&gt;'!P:P)</f>
        <v>0</v>
      </c>
      <c r="Q25" s="264">
        <f>SUMIF('2.2 Budget Detail YR2&gt;'!$G:$G,'1.2 BUDGET'!$A$25,'2.2 Budget Detail YR2&gt;'!Q:Q)</f>
        <v>0</v>
      </c>
      <c r="R25" s="264">
        <f>SUMIF('2.2 Budget Detail YR2&gt;'!$G:$G,'1.2 BUDGET'!$A$25,'2.2 Budget Detail YR2&gt;'!R:R)</f>
        <v>0</v>
      </c>
      <c r="T25" s="66" t="e">
        <f t="shared" si="7"/>
        <v>#DIV/0!</v>
      </c>
      <c r="U25" s="23">
        <f t="shared" si="9"/>
        <v>0</v>
      </c>
      <c r="W25" s="55" t="b">
        <f t="shared" si="6"/>
        <v>1</v>
      </c>
    </row>
    <row r="26" spans="1:35" ht="12.75" customHeight="1" x14ac:dyDescent="0.2">
      <c r="A26" s="51" t="s">
        <v>386</v>
      </c>
      <c r="B26" s="261">
        <f>SUMIF('2.1 Budget Detail YR1'!$G:$G,'1.2 BUDGET'!$A$26,'2.1 Budget Detail YR1'!O:O)</f>
        <v>0</v>
      </c>
      <c r="C26" s="261">
        <f>SUMIF('2.1 Budget Detail YR1'!$G:$G,'1.2 BUDGET'!$A$26,'2.1 Budget Detail YR1'!P:P)</f>
        <v>0</v>
      </c>
      <c r="D26" s="261">
        <f>SUMIF('2.1 Budget Detail YR1'!$G:$G,'1.2 BUDGET'!$A$26,'2.1 Budget Detail YR1'!Q:Q)</f>
        <v>0</v>
      </c>
      <c r="E26" s="261">
        <f>SUMIF('2.1 Budget Detail YR1'!$G:$G,'1.2 BUDGET'!$A$26,'2.1 Budget Detail YR1'!R:R)</f>
        <v>0</v>
      </c>
      <c r="F26" s="261">
        <f>SUMIF('2.1 Budget Detail YR1'!$G:$G,'1.2 BUDGET'!$A$26,'2.1 Budget Detail YR1'!S:S)</f>
        <v>0</v>
      </c>
      <c r="G26" s="261">
        <f>SUMIF('2.1 Budget Detail YR1'!$G:$G,'1.2 BUDGET'!$A$26,'2.1 Budget Detail YR1'!T:T)</f>
        <v>0</v>
      </c>
      <c r="H26" s="261">
        <f>SUMIF('2.1 Budget Detail YR1'!$G:$G,'1.2 BUDGET'!$A$26,'2.1 Budget Detail YR1'!U:U)</f>
        <v>0</v>
      </c>
      <c r="I26" s="261">
        <f>SUMIF('2.1 Budget Detail YR1'!$G:$G,'1.2 BUDGET'!$A$26,'2.1 Budget Detail YR1'!V:V)</f>
        <v>0</v>
      </c>
      <c r="J26" s="261">
        <f>SUMIF('2.1 Budget Detail YR1'!$G:$G,'1.2 BUDGET'!$A$26,'2.1 Budget Detail YR1'!W:W)</f>
        <v>0</v>
      </c>
      <c r="K26" s="261">
        <f>SUMIF('2.1 Budget Detail YR1'!$G:$G,'1.2 BUDGET'!$A$26,'2.1 Budget Detail YR1'!X:X)</f>
        <v>0</v>
      </c>
      <c r="L26" s="261">
        <f>SUMIF('2.1 Budget Detail YR1'!$G:$G,'1.2 BUDGET'!$A$26,'2.1 Budget Detail YR1'!Y:Y)</f>
        <v>0</v>
      </c>
      <c r="M26" s="261">
        <f>SUMIF('2.1 Budget Detail YR1'!$G:$G,'1.2 BUDGET'!$A$26,'2.1 Budget Detail YR1'!Z:Z)</f>
        <v>0</v>
      </c>
      <c r="N26" s="38">
        <f t="shared" si="8"/>
        <v>0</v>
      </c>
      <c r="O26" s="264">
        <f>SUMIF('2.2 Budget Detail YR2&gt;'!$G:$G,'1.2 BUDGET'!$A$26,'2.2 Budget Detail YR2&gt;'!O:O)</f>
        <v>0</v>
      </c>
      <c r="P26" s="264">
        <f>SUMIF('2.2 Budget Detail YR2&gt;'!$G:$G,'1.2 BUDGET'!$A$26,'2.2 Budget Detail YR2&gt;'!P:P)</f>
        <v>0</v>
      </c>
      <c r="Q26" s="264">
        <f>SUMIF('2.2 Budget Detail YR2&gt;'!$G:$G,'1.2 BUDGET'!$A$26,'2.2 Budget Detail YR2&gt;'!Q:Q)</f>
        <v>0</v>
      </c>
      <c r="R26" s="264">
        <f>SUMIF('2.2 Budget Detail YR2&gt;'!$G:$G,'1.2 BUDGET'!$A$26,'2.2 Budget Detail YR2&gt;'!R:R)</f>
        <v>0</v>
      </c>
      <c r="S26" s="2"/>
      <c r="T26" s="66" t="e">
        <f t="shared" si="7"/>
        <v>#DIV/0!</v>
      </c>
      <c r="U26" s="23">
        <f t="shared" si="9"/>
        <v>0</v>
      </c>
      <c r="V26" s="2"/>
      <c r="W26" s="55" t="b">
        <f t="shared" si="6"/>
        <v>1</v>
      </c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5" s="2" customFormat="1" ht="12.75" customHeight="1" x14ac:dyDescent="0.2">
      <c r="A27" s="178" t="s">
        <v>347</v>
      </c>
      <c r="B27" s="12">
        <f>SUM(B22:B26)</f>
        <v>0</v>
      </c>
      <c r="C27" s="12">
        <f t="shared" ref="C27:M27" si="10">SUM(C22:C26)</f>
        <v>0</v>
      </c>
      <c r="D27" s="12">
        <f t="shared" si="10"/>
        <v>0</v>
      </c>
      <c r="E27" s="12">
        <f t="shared" si="10"/>
        <v>0</v>
      </c>
      <c r="F27" s="12">
        <f t="shared" si="10"/>
        <v>0</v>
      </c>
      <c r="G27" s="12">
        <f t="shared" si="10"/>
        <v>0</v>
      </c>
      <c r="H27" s="12">
        <f t="shared" si="10"/>
        <v>0</v>
      </c>
      <c r="I27" s="12">
        <f t="shared" si="10"/>
        <v>0</v>
      </c>
      <c r="J27" s="12">
        <f t="shared" si="10"/>
        <v>0</v>
      </c>
      <c r="K27" s="12">
        <f t="shared" si="10"/>
        <v>0</v>
      </c>
      <c r="L27" s="12">
        <f t="shared" si="10"/>
        <v>0</v>
      </c>
      <c r="M27" s="12">
        <f t="shared" si="10"/>
        <v>0</v>
      </c>
      <c r="N27" s="59">
        <f>SUM(N23:N26)</f>
        <v>0</v>
      </c>
      <c r="O27" s="38">
        <f>SUM(O23:O26)</f>
        <v>0</v>
      </c>
      <c r="P27" s="38">
        <f>SUM(P23:P26)</f>
        <v>0</v>
      </c>
      <c r="Q27" s="38">
        <f>SUM(Q23:Q26)</f>
        <v>0</v>
      </c>
      <c r="R27" s="38">
        <f>SUM(R23:R26)</f>
        <v>0</v>
      </c>
      <c r="T27" s="69" t="e">
        <f t="shared" ref="T27" si="11">U27/$U$39</f>
        <v>#DIV/0!</v>
      </c>
      <c r="U27" s="14">
        <f>SUM(N27:R27)</f>
        <v>0</v>
      </c>
      <c r="W27" s="55" t="b">
        <f t="shared" si="6"/>
        <v>1</v>
      </c>
    </row>
    <row r="28" spans="1:35" s="2" customFormat="1" ht="12.75" customHeight="1" x14ac:dyDescent="0.2">
      <c r="A28" s="54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245" t="e">
        <f>N27/N39</f>
        <v>#DIV/0!</v>
      </c>
      <c r="O28" s="244" t="e">
        <f>O27/O39</f>
        <v>#DIV/0!</v>
      </c>
      <c r="P28" s="244" t="e">
        <f t="shared" ref="P28:R28" si="12">P27/P39</f>
        <v>#DIV/0!</v>
      </c>
      <c r="Q28" s="244" t="e">
        <f t="shared" si="12"/>
        <v>#DIV/0!</v>
      </c>
      <c r="R28" s="244" t="e">
        <f t="shared" si="12"/>
        <v>#DIV/0!</v>
      </c>
      <c r="T28" s="69"/>
      <c r="U28" s="14"/>
      <c r="W28" s="55"/>
    </row>
    <row r="29" spans="1:35" s="2" customFormat="1" ht="12.75" customHeight="1" x14ac:dyDescent="0.2">
      <c r="A29" s="54" t="s">
        <v>436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38">
        <f>SUM(B29:M29)</f>
        <v>0</v>
      </c>
      <c r="O29" s="38"/>
      <c r="P29" s="38"/>
      <c r="Q29" s="38"/>
      <c r="R29" s="38"/>
      <c r="S29" s="1"/>
      <c r="T29" s="66"/>
      <c r="U29" s="23"/>
      <c r="V29" s="1"/>
      <c r="W29" s="55" t="b">
        <f>IF(U29=(N29+SUM(O29:R29)),TRUE,FALSE)</f>
        <v>1</v>
      </c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12.75" customHeight="1" x14ac:dyDescent="0.2">
      <c r="A30" s="51" t="s">
        <v>389</v>
      </c>
      <c r="B30" s="261">
        <f>SUMIF('2.1 Budget Detail YR1'!$I:$I,'1.2 BUDGET'!A30,'2.1 Budget Detail YR1'!O:O)</f>
        <v>0</v>
      </c>
      <c r="C30" s="261">
        <f>SUMIF('2.1 Budget Detail YR1'!$I:$I,'1.2 BUDGET'!$A$30,'2.1 Budget Detail YR1'!P:P)</f>
        <v>0</v>
      </c>
      <c r="D30" s="261">
        <f>SUMIF('2.1 Budget Detail YR1'!$I:$I,'1.2 BUDGET'!$A$30,'2.1 Budget Detail YR1'!Q:Q)</f>
        <v>0</v>
      </c>
      <c r="E30" s="261">
        <f>SUMIF('2.1 Budget Detail YR1'!$I:$I,'1.2 BUDGET'!$A$30,'2.1 Budget Detail YR1'!R:R)</f>
        <v>0</v>
      </c>
      <c r="F30" s="261">
        <f>SUMIF('2.1 Budget Detail YR1'!$I:$I,'1.2 BUDGET'!$A$30,'2.1 Budget Detail YR1'!S:S)</f>
        <v>0</v>
      </c>
      <c r="G30" s="261">
        <f>SUMIF('2.1 Budget Detail YR1'!$I:$I,'1.2 BUDGET'!$A$30,'2.1 Budget Detail YR1'!T:T)</f>
        <v>0</v>
      </c>
      <c r="H30" s="261">
        <f>SUMIF('2.1 Budget Detail YR1'!$I:$I,'1.2 BUDGET'!$A$30,'2.1 Budget Detail YR1'!U:U)</f>
        <v>0</v>
      </c>
      <c r="I30" s="261">
        <f>SUMIF('2.1 Budget Detail YR1'!$I:$I,'1.2 BUDGET'!$A$30,'2.1 Budget Detail YR1'!V:V)</f>
        <v>0</v>
      </c>
      <c r="J30" s="261">
        <f>SUMIF('2.1 Budget Detail YR1'!$I:$I,'1.2 BUDGET'!$A$30,'2.1 Budget Detail YR1'!W:W)</f>
        <v>0</v>
      </c>
      <c r="K30" s="261">
        <f>SUMIF('2.1 Budget Detail YR1'!$I:$I,'1.2 BUDGET'!$A$30,'2.1 Budget Detail YR1'!X:X)</f>
        <v>0</v>
      </c>
      <c r="L30" s="261">
        <f>SUMIF('2.1 Budget Detail YR1'!$I:$I,'1.2 BUDGET'!$A$30,'2.1 Budget Detail YR1'!Y:Y)</f>
        <v>0</v>
      </c>
      <c r="M30" s="261">
        <f>SUMIF('2.1 Budget Detail YR1'!$I:$I,'1.2 BUDGET'!$A$30,'2.1 Budget Detail YR1'!Z:Z)</f>
        <v>0</v>
      </c>
      <c r="N30" s="38">
        <f>SUM(B30:M30)</f>
        <v>0</v>
      </c>
      <c r="O30" s="264">
        <f>SUMIF('2.2 Budget Detail YR2&gt;'!$I:$I,'1.2 BUDGET'!A30,'2.2 Budget Detail YR2&gt;'!O:O)</f>
        <v>0</v>
      </c>
      <c r="P30" s="264">
        <f>SUMIF('2.2 Budget Detail YR2&gt;'!$I:$I,'1.2 BUDGET'!$A$30,'2.2 Budget Detail YR2&gt;'!P:P)</f>
        <v>0</v>
      </c>
      <c r="Q30" s="264">
        <f>SUMIF('2.2 Budget Detail YR2&gt;'!$I:$I,'1.2 BUDGET'!$A$30,'2.2 Budget Detail YR2&gt;'!Q:Q)</f>
        <v>0</v>
      </c>
      <c r="R30" s="264">
        <f>SUMIF('2.2 Budget Detail YR2&gt;'!$I:$I,'1.2 BUDGET'!$A$30,'2.2 Budget Detail YR2&gt;'!R:R)</f>
        <v>0</v>
      </c>
      <c r="T30" s="66" t="e">
        <f t="shared" ref="T30:T31" si="13">U30/$U$39</f>
        <v>#DIV/0!</v>
      </c>
      <c r="U30" s="23">
        <f t="shared" ref="U30:U31" si="14">SUM(N30:R30)</f>
        <v>0</v>
      </c>
      <c r="W30" s="55" t="b">
        <f>IF(U30=(N30+SUM(O30:R30)),TRUE,FALSE)</f>
        <v>1</v>
      </c>
    </row>
    <row r="31" spans="1:35" ht="12.75" customHeight="1" x14ac:dyDescent="0.2">
      <c r="A31" s="51" t="s">
        <v>390</v>
      </c>
      <c r="B31" s="261">
        <f>SUMIF('2.1 Budget Detail YR1'!$I:$I,'1.2 BUDGET'!$A$31,'2.1 Budget Detail YR1'!O:O)</f>
        <v>0</v>
      </c>
      <c r="C31" s="261">
        <f>SUMIF('2.1 Budget Detail YR1'!$I:$I,'1.2 BUDGET'!$A$31,'2.1 Budget Detail YR1'!P:P)</f>
        <v>0</v>
      </c>
      <c r="D31" s="261">
        <f>SUMIF('2.1 Budget Detail YR1'!$I:$I,'1.2 BUDGET'!$A$31,'2.1 Budget Detail YR1'!Q:Q)</f>
        <v>0</v>
      </c>
      <c r="E31" s="261">
        <f>SUMIF('2.1 Budget Detail YR1'!$I:$I,'1.2 BUDGET'!$A$31,'2.1 Budget Detail YR1'!R:R)</f>
        <v>0</v>
      </c>
      <c r="F31" s="261">
        <f>SUMIF('2.1 Budget Detail YR1'!$I:$I,'1.2 BUDGET'!$A$31,'2.1 Budget Detail YR1'!S:S)</f>
        <v>0</v>
      </c>
      <c r="G31" s="261">
        <f>SUMIF('2.1 Budget Detail YR1'!$I:$I,'1.2 BUDGET'!$A$31,'2.1 Budget Detail YR1'!T:T)</f>
        <v>0</v>
      </c>
      <c r="H31" s="261">
        <f>SUMIF('2.1 Budget Detail YR1'!$I:$I,'1.2 BUDGET'!$A$31,'2.1 Budget Detail YR1'!U:U)</f>
        <v>0</v>
      </c>
      <c r="I31" s="261">
        <f>SUMIF('2.1 Budget Detail YR1'!$I:$I,'1.2 BUDGET'!$A$31,'2.1 Budget Detail YR1'!V:V)</f>
        <v>0</v>
      </c>
      <c r="J31" s="261">
        <f>SUMIF('2.1 Budget Detail YR1'!$I:$I,'1.2 BUDGET'!$A$31,'2.1 Budget Detail YR1'!W:W)</f>
        <v>0</v>
      </c>
      <c r="K31" s="261">
        <f>SUMIF('2.1 Budget Detail YR1'!$I:$I,'1.2 BUDGET'!$A$31,'2.1 Budget Detail YR1'!X:X)</f>
        <v>0</v>
      </c>
      <c r="L31" s="261">
        <f>SUMIF('2.1 Budget Detail YR1'!$I:$I,'1.2 BUDGET'!$A$31,'2.1 Budget Detail YR1'!Y:Y)</f>
        <v>0</v>
      </c>
      <c r="M31" s="261">
        <f>SUMIF('2.1 Budget Detail YR1'!$I:$I,'1.2 BUDGET'!$A$31,'2.1 Budget Detail YR1'!Z:Z)</f>
        <v>0</v>
      </c>
      <c r="N31" s="38">
        <f>SUM(B31:M31)</f>
        <v>0</v>
      </c>
      <c r="O31" s="264">
        <f>SUMIF('2.2 Budget Detail YR2&gt;'!$I:$I,'1.2 BUDGET'!$A$31,'2.2 Budget Detail YR2&gt;'!O:O)</f>
        <v>0</v>
      </c>
      <c r="P31" s="264">
        <f>SUMIF('2.2 Budget Detail YR2&gt;'!$I:$I,'1.2 BUDGET'!$A$31,'2.2 Budget Detail YR2&gt;'!P:P)</f>
        <v>0</v>
      </c>
      <c r="Q31" s="264">
        <f>SUMIF('2.2 Budget Detail YR2&gt;'!$I:$I,'1.2 BUDGET'!$A$31,'2.2 Budget Detail YR2&gt;'!Q:Q)</f>
        <v>0</v>
      </c>
      <c r="R31" s="264">
        <f>SUMIF('2.2 Budget Detail YR2&gt;'!$I:$I,'1.2 BUDGET'!$A$31,'2.2 Budget Detail YR2&gt;'!R:R)</f>
        <v>0</v>
      </c>
      <c r="T31" s="66" t="e">
        <f t="shared" si="13"/>
        <v>#DIV/0!</v>
      </c>
      <c r="U31" s="23">
        <f t="shared" si="14"/>
        <v>0</v>
      </c>
      <c r="W31" s="55" t="b">
        <f>IF(U31=(N31+SUM(O31:R31)),TRUE,FALSE)</f>
        <v>1</v>
      </c>
    </row>
    <row r="32" spans="1:35" ht="12.75" customHeight="1" x14ac:dyDescent="0.2">
      <c r="A32" s="51" t="s">
        <v>353</v>
      </c>
      <c r="B32" s="261">
        <f>SUMIF('2.1 Budget Detail YR1'!$I:$I,'1.2 BUDGET'!$A$32,'2.1 Budget Detail YR1'!O:O)</f>
        <v>0</v>
      </c>
      <c r="C32" s="261">
        <f>SUMIF('2.1 Budget Detail YR1'!$I:$I,'1.2 BUDGET'!$A$32,'2.1 Budget Detail YR1'!P:P)</f>
        <v>0</v>
      </c>
      <c r="D32" s="261">
        <f>SUMIF('2.1 Budget Detail YR1'!$I:$I,'1.2 BUDGET'!$A$32,'2.1 Budget Detail YR1'!Q:Q)</f>
        <v>0</v>
      </c>
      <c r="E32" s="261">
        <f>SUMIF('2.1 Budget Detail YR1'!$I:$I,'1.2 BUDGET'!$A$32,'2.1 Budget Detail YR1'!R:R)</f>
        <v>0</v>
      </c>
      <c r="F32" s="261">
        <f>SUMIF('2.1 Budget Detail YR1'!$I:$I,'1.2 BUDGET'!$A$32,'2.1 Budget Detail YR1'!S:S)</f>
        <v>0</v>
      </c>
      <c r="G32" s="261">
        <f>SUMIF('2.1 Budget Detail YR1'!$I:$I,'1.2 BUDGET'!$A$32,'2.1 Budget Detail YR1'!T:T)</f>
        <v>0</v>
      </c>
      <c r="H32" s="261">
        <f>SUMIF('2.1 Budget Detail YR1'!$I:$I,'1.2 BUDGET'!$A$32,'2.1 Budget Detail YR1'!U:U)</f>
        <v>0</v>
      </c>
      <c r="I32" s="261">
        <f>SUMIF('2.1 Budget Detail YR1'!$I:$I,'1.2 BUDGET'!$A$32,'2.1 Budget Detail YR1'!V:V)</f>
        <v>0</v>
      </c>
      <c r="J32" s="261">
        <f>SUMIF('2.1 Budget Detail YR1'!$I:$I,'1.2 BUDGET'!$A$32,'2.1 Budget Detail YR1'!W:W)</f>
        <v>0</v>
      </c>
      <c r="K32" s="261">
        <f>SUMIF('2.1 Budget Detail YR1'!$I:$I,'1.2 BUDGET'!$A$32,'2.1 Budget Detail YR1'!X:X)</f>
        <v>0</v>
      </c>
      <c r="L32" s="261">
        <f>SUMIF('2.1 Budget Detail YR1'!$I:$I,'1.2 BUDGET'!$A$32,'2.1 Budget Detail YR1'!Y:Y)</f>
        <v>0</v>
      </c>
      <c r="M32" s="261">
        <f>SUMIF('2.1 Budget Detail YR1'!$I:$I,'1.2 BUDGET'!$A$32,'2.1 Budget Detail YR1'!Z:Z)</f>
        <v>0</v>
      </c>
      <c r="N32" s="38">
        <f>SUM(B32:M32)</f>
        <v>0</v>
      </c>
      <c r="O32" s="264">
        <f>SUMIF('2.2 Budget Detail YR2&gt;'!$I:$I,'1.2 BUDGET'!$A$32,'2.2 Budget Detail YR2&gt;'!O:O)</f>
        <v>0</v>
      </c>
      <c r="P32" s="264">
        <f>SUMIF('2.2 Budget Detail YR2&gt;'!$I:$I,'1.2 BUDGET'!$A$32,'2.2 Budget Detail YR2&gt;'!P:P)</f>
        <v>0</v>
      </c>
      <c r="Q32" s="264">
        <f>SUMIF('2.2 Budget Detail YR2&gt;'!$I:$I,'1.2 BUDGET'!$A$32,'2.2 Budget Detail YR2&gt;'!Q:Q)</f>
        <v>0</v>
      </c>
      <c r="R32" s="264">
        <f>SUMIF('2.2 Budget Detail YR2&gt;'!$I:$I,'1.2 BUDGET'!$A$32,'2.2 Budget Detail YR2&gt;'!R:R)</f>
        <v>0</v>
      </c>
      <c r="S32" s="6"/>
      <c r="T32" s="69" t="e">
        <f t="shared" ref="T32" si="15">U32/$U$39</f>
        <v>#DIV/0!</v>
      </c>
      <c r="U32" s="14">
        <f>SUM(N32:R32)</f>
        <v>0</v>
      </c>
      <c r="V32" s="6"/>
      <c r="W32" s="55" t="b">
        <f>IF(U32=(N32+SUM(O32:R32)),TRUE,FALSE)</f>
        <v>1</v>
      </c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</row>
    <row r="33" spans="1:35" s="6" customFormat="1" ht="12.75" customHeight="1" x14ac:dyDescent="0.2">
      <c r="A33" s="178" t="s">
        <v>346</v>
      </c>
      <c r="B33" s="12">
        <f>SUM(B30:B32)</f>
        <v>0</v>
      </c>
      <c r="C33" s="12">
        <f t="shared" ref="C33:M33" si="16">SUM(C30:C32)</f>
        <v>0</v>
      </c>
      <c r="D33" s="12">
        <f t="shared" si="16"/>
        <v>0</v>
      </c>
      <c r="E33" s="12">
        <f t="shared" si="16"/>
        <v>0</v>
      </c>
      <c r="F33" s="12">
        <f t="shared" si="16"/>
        <v>0</v>
      </c>
      <c r="G33" s="12">
        <f t="shared" si="16"/>
        <v>0</v>
      </c>
      <c r="H33" s="12">
        <f t="shared" si="16"/>
        <v>0</v>
      </c>
      <c r="I33" s="12">
        <f t="shared" si="16"/>
        <v>0</v>
      </c>
      <c r="J33" s="12">
        <f t="shared" si="16"/>
        <v>0</v>
      </c>
      <c r="K33" s="12">
        <f t="shared" si="16"/>
        <v>0</v>
      </c>
      <c r="L33" s="12">
        <f t="shared" si="16"/>
        <v>0</v>
      </c>
      <c r="M33" s="12">
        <f t="shared" si="16"/>
        <v>0</v>
      </c>
      <c r="N33" s="259">
        <f>SUM(N30:N32)</f>
        <v>0</v>
      </c>
      <c r="O33" s="259">
        <f>SUM(O30:O32)</f>
        <v>0</v>
      </c>
      <c r="P33" s="259">
        <f t="shared" ref="P33:R33" si="17">SUM(P30:P32)</f>
        <v>0</v>
      </c>
      <c r="Q33" s="259">
        <f t="shared" si="17"/>
        <v>0</v>
      </c>
      <c r="R33" s="259">
        <f t="shared" si="17"/>
        <v>0</v>
      </c>
      <c r="T33" s="69"/>
      <c r="U33" s="14"/>
      <c r="W33" s="55"/>
    </row>
    <row r="34" spans="1:35" s="6" customFormat="1" ht="12.75" customHeight="1" x14ac:dyDescent="0.2">
      <c r="A34" s="54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260" t="e">
        <f>N33/N39</f>
        <v>#DIV/0!</v>
      </c>
      <c r="O34" s="244" t="e">
        <f>O33/$O$39</f>
        <v>#DIV/0!</v>
      </c>
      <c r="P34" s="244" t="e">
        <f>P33/$P$39</f>
        <v>#DIV/0!</v>
      </c>
      <c r="Q34" s="244" t="e">
        <f>Q33/$Q$39</f>
        <v>#DIV/0!</v>
      </c>
      <c r="R34" s="244" t="e">
        <f>R33/$R$39</f>
        <v>#DIV/0!</v>
      </c>
      <c r="T34" s="69"/>
      <c r="U34" s="14"/>
      <c r="W34" s="55"/>
    </row>
    <row r="35" spans="1:35" s="6" customFormat="1" ht="12.75" customHeight="1" x14ac:dyDescent="0.2">
      <c r="A35" s="54" t="s">
        <v>437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38"/>
      <c r="O35" s="38"/>
      <c r="P35" s="38"/>
      <c r="Q35" s="38"/>
      <c r="R35" s="38"/>
      <c r="S35" s="1"/>
      <c r="T35" s="66"/>
      <c r="U35" s="23"/>
      <c r="V35" s="1"/>
      <c r="W35" s="55" t="b">
        <f>IF(U35=(N35+SUM(O35:R35)),TRUE,FALSE)</f>
        <v>1</v>
      </c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ht="12.75" customHeight="1" x14ac:dyDescent="0.2">
      <c r="A36" s="256" t="s">
        <v>341</v>
      </c>
      <c r="B36" s="261">
        <f>SUMIF('2.1 Budget Detail YR1'!$B:$B,'1.2 BUDGET'!$A$36,'2.1 Budget Detail YR1'!O:O)</f>
        <v>0</v>
      </c>
      <c r="C36" s="261">
        <f>SUMIF('2.1 Budget Detail YR1'!$B:$B,'1.2 BUDGET'!$A$36,'2.1 Budget Detail YR1'!P:P)</f>
        <v>0</v>
      </c>
      <c r="D36" s="261">
        <f>SUMIF('2.1 Budget Detail YR1'!$B:$B,'1.2 BUDGET'!$A$36,'2.1 Budget Detail YR1'!Q:Q)</f>
        <v>0</v>
      </c>
      <c r="E36" s="261">
        <f>SUMIF('2.1 Budget Detail YR1'!$B:$B,'1.2 BUDGET'!$A$36,'2.1 Budget Detail YR1'!R:R)</f>
        <v>0</v>
      </c>
      <c r="F36" s="261">
        <f>SUMIF('2.1 Budget Detail YR1'!$B:$B,'1.2 BUDGET'!$A$36,'2.1 Budget Detail YR1'!S:S)</f>
        <v>0</v>
      </c>
      <c r="G36" s="261">
        <f>SUMIF('2.1 Budget Detail YR1'!$B:$B,'1.2 BUDGET'!$A$36,'2.1 Budget Detail YR1'!T:T)</f>
        <v>0</v>
      </c>
      <c r="H36" s="261">
        <f>SUMIF('2.1 Budget Detail YR1'!$B:$B,'1.2 BUDGET'!$A$36,'2.1 Budget Detail YR1'!U:U)</f>
        <v>0</v>
      </c>
      <c r="I36" s="261">
        <f>SUMIF('2.1 Budget Detail YR1'!$B:$B,'1.2 BUDGET'!$A$36,'2.1 Budget Detail YR1'!V:V)</f>
        <v>0</v>
      </c>
      <c r="J36" s="261">
        <f>SUMIF('2.1 Budget Detail YR1'!$B:$B,'1.2 BUDGET'!$A$36,'2.1 Budget Detail YR1'!W:W)</f>
        <v>0</v>
      </c>
      <c r="K36" s="261">
        <f>SUMIF('2.1 Budget Detail YR1'!$B:$B,'1.2 BUDGET'!$A$36,'2.1 Budget Detail YR1'!X:X)</f>
        <v>0</v>
      </c>
      <c r="L36" s="261">
        <f>SUMIF('2.1 Budget Detail YR1'!$B:$B,'1.2 BUDGET'!$A$36,'2.1 Budget Detail YR1'!Y:Y)</f>
        <v>0</v>
      </c>
      <c r="M36" s="261">
        <f>SUMIF('2.1 Budget Detail YR1'!$B:$B,'1.2 BUDGET'!$A$36,'2.1 Budget Detail YR1'!Z:Z)</f>
        <v>0</v>
      </c>
      <c r="N36" s="59">
        <f>SUM(B36:M36)</f>
        <v>0</v>
      </c>
      <c r="O36" s="59"/>
      <c r="P36" s="59"/>
      <c r="Q36" s="59"/>
      <c r="R36" s="59"/>
      <c r="S36" s="6"/>
      <c r="T36" s="69"/>
      <c r="U36" s="14"/>
      <c r="V36" s="6"/>
      <c r="W36" s="55" t="b">
        <f>IF(U36=(N36+SUM(O36:R36)),TRUE,FALSE)</f>
        <v>1</v>
      </c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</row>
    <row r="37" spans="1:35" s="6" customFormat="1" ht="12.75" customHeight="1" x14ac:dyDescent="0.2">
      <c r="A37" s="178" t="s">
        <v>345</v>
      </c>
      <c r="B37" s="12">
        <f>SUM(B36)</f>
        <v>0</v>
      </c>
      <c r="C37" s="12">
        <f t="shared" ref="C37:M37" si="18">SUM(C36)</f>
        <v>0</v>
      </c>
      <c r="D37" s="12">
        <f t="shared" si="18"/>
        <v>0</v>
      </c>
      <c r="E37" s="12">
        <f t="shared" si="18"/>
        <v>0</v>
      </c>
      <c r="F37" s="12">
        <f t="shared" si="18"/>
        <v>0</v>
      </c>
      <c r="G37" s="12">
        <f t="shared" si="18"/>
        <v>0</v>
      </c>
      <c r="H37" s="12">
        <f t="shared" si="18"/>
        <v>0</v>
      </c>
      <c r="I37" s="12">
        <f t="shared" si="18"/>
        <v>0</v>
      </c>
      <c r="J37" s="12">
        <f t="shared" si="18"/>
        <v>0</v>
      </c>
      <c r="K37" s="12">
        <f t="shared" si="18"/>
        <v>0</v>
      </c>
      <c r="L37" s="12">
        <f t="shared" si="18"/>
        <v>0</v>
      </c>
      <c r="M37" s="12">
        <f t="shared" si="18"/>
        <v>0</v>
      </c>
      <c r="N37" s="59">
        <f>SUM(N36)</f>
        <v>0</v>
      </c>
      <c r="O37" s="264">
        <f>SUMIF('2.2 Budget Detail YR2&gt;'!$B:$B,'1.2 BUDGET'!$A$36,'2.2 Budget Detail YR2&gt;'!O:O)</f>
        <v>0</v>
      </c>
      <c r="P37" s="264">
        <f>SUMIF('2.2 Budget Detail YR2&gt;'!$B:$B,'1.2 BUDGET'!$A$36,'2.2 Budget Detail YR2&gt;'!P:P)</f>
        <v>0</v>
      </c>
      <c r="Q37" s="264">
        <f>SUMIF('2.2 Budget Detail YR2&gt;'!$B:$B,'1.2 BUDGET'!$A$36,'2.2 Budget Detail YR2&gt;'!Q:Q)</f>
        <v>0</v>
      </c>
      <c r="R37" s="264">
        <f>SUMIF('2.2 Budget Detail YR2&gt;'!$B:$B,'1.2 BUDGET'!$A$36,'2.2 Budget Detail YR2&gt;'!R:R)</f>
        <v>0</v>
      </c>
      <c r="T37" s="69" t="e">
        <f t="shared" ref="T37" si="19">U37/$U$39</f>
        <v>#DIV/0!</v>
      </c>
      <c r="U37" s="14">
        <f>SUM(N37:R37)</f>
        <v>0</v>
      </c>
      <c r="W37" s="55" t="b">
        <f>IF(U37=(N37+SUM(O37:R37)),TRUE,FALSE)</f>
        <v>1</v>
      </c>
    </row>
    <row r="38" spans="1:35" s="6" customFormat="1" ht="12.75" customHeight="1" x14ac:dyDescent="0.2">
      <c r="A38" s="54"/>
      <c r="B38" s="12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244" t="e">
        <f>N37/N39</f>
        <v>#DIV/0!</v>
      </c>
      <c r="O38" s="244" t="e">
        <f t="shared" ref="O38:R38" si="20">O37/O39</f>
        <v>#DIV/0!</v>
      </c>
      <c r="P38" s="244" t="e">
        <f t="shared" si="20"/>
        <v>#DIV/0!</v>
      </c>
      <c r="Q38" s="244" t="e">
        <f t="shared" si="20"/>
        <v>#DIV/0!</v>
      </c>
      <c r="R38" s="244" t="e">
        <f t="shared" si="20"/>
        <v>#DIV/0!</v>
      </c>
      <c r="T38" s="66"/>
      <c r="U38" s="23"/>
      <c r="W38" s="55"/>
    </row>
    <row r="39" spans="1:35" s="6" customFormat="1" ht="12.75" customHeight="1" x14ac:dyDescent="0.2">
      <c r="A39" s="54" t="s">
        <v>354</v>
      </c>
      <c r="B39" s="230">
        <f t="shared" ref="B39:M39" si="21">B37+B32+B27+B20+B16</f>
        <v>0</v>
      </c>
      <c r="C39" s="230">
        <f t="shared" si="21"/>
        <v>0</v>
      </c>
      <c r="D39" s="230">
        <f t="shared" si="21"/>
        <v>0</v>
      </c>
      <c r="E39" s="230">
        <f t="shared" si="21"/>
        <v>0</v>
      </c>
      <c r="F39" s="230">
        <f t="shared" si="21"/>
        <v>0</v>
      </c>
      <c r="G39" s="230">
        <f t="shared" si="21"/>
        <v>0</v>
      </c>
      <c r="H39" s="230">
        <f t="shared" si="21"/>
        <v>0</v>
      </c>
      <c r="I39" s="230">
        <f t="shared" si="21"/>
        <v>0</v>
      </c>
      <c r="J39" s="230">
        <f t="shared" si="21"/>
        <v>0</v>
      </c>
      <c r="K39" s="230">
        <f t="shared" si="21"/>
        <v>0</v>
      </c>
      <c r="L39" s="230">
        <f t="shared" si="21"/>
        <v>0</v>
      </c>
      <c r="M39" s="230">
        <f t="shared" si="21"/>
        <v>0</v>
      </c>
      <c r="N39" s="231">
        <f>N37+N33+N27+N20+N16</f>
        <v>0</v>
      </c>
      <c r="O39" s="231">
        <f>O37+O33+O27+O20+O16</f>
        <v>0</v>
      </c>
      <c r="P39" s="231">
        <f t="shared" ref="P39:R39" si="22">P37+P33+P27+P20+P16</f>
        <v>0</v>
      </c>
      <c r="Q39" s="231">
        <f t="shared" si="22"/>
        <v>0</v>
      </c>
      <c r="R39" s="231">
        <f t="shared" si="22"/>
        <v>0</v>
      </c>
      <c r="T39" s="231"/>
      <c r="U39" s="231">
        <f>SUM(N39:R39)</f>
        <v>0</v>
      </c>
      <c r="W39" s="55" t="b">
        <f>IF(U39=(N39+SUM(O39:R39)),TRUE,FALSE)</f>
        <v>1</v>
      </c>
    </row>
    <row r="40" spans="1:35" s="6" customFormat="1" ht="12.75" customHeight="1" x14ac:dyDescent="0.2">
      <c r="A40" s="54"/>
      <c r="B40" s="12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38"/>
      <c r="O40" s="59"/>
      <c r="P40" s="59"/>
      <c r="Q40" s="59"/>
      <c r="R40" s="59"/>
      <c r="T40" s="66"/>
      <c r="U40" s="23"/>
      <c r="W40" s="55"/>
    </row>
    <row r="41" spans="1:35" s="6" customFormat="1" ht="12.75" customHeight="1" x14ac:dyDescent="0.2">
      <c r="A41" s="177" t="s">
        <v>244</v>
      </c>
      <c r="B41" s="266" t="e">
        <f>'3. NPAC'!$G$41*'1.2 BUDGET'!B39</f>
        <v>#DIV/0!</v>
      </c>
      <c r="C41" s="266" t="e">
        <f>'3. NPAC'!$G$41*'1.2 BUDGET'!C39</f>
        <v>#DIV/0!</v>
      </c>
      <c r="D41" s="266" t="e">
        <f>'3. NPAC'!$G$41*'1.2 BUDGET'!D39</f>
        <v>#DIV/0!</v>
      </c>
      <c r="E41" s="266" t="e">
        <f>'3. NPAC'!$G$41*'1.2 BUDGET'!E39</f>
        <v>#DIV/0!</v>
      </c>
      <c r="F41" s="266" t="e">
        <f>'3. NPAC'!$G$41*'1.2 BUDGET'!F39</f>
        <v>#DIV/0!</v>
      </c>
      <c r="G41" s="266" t="e">
        <f>'3. NPAC'!$G$41*'1.2 BUDGET'!G39</f>
        <v>#DIV/0!</v>
      </c>
      <c r="H41" s="266" t="e">
        <f>'3. NPAC'!$G$41*'1.2 BUDGET'!H39</f>
        <v>#DIV/0!</v>
      </c>
      <c r="I41" s="266" t="e">
        <f>'3. NPAC'!$G$41*'1.2 BUDGET'!I39</f>
        <v>#DIV/0!</v>
      </c>
      <c r="J41" s="266" t="e">
        <f>'3. NPAC'!$G$41*'1.2 BUDGET'!J39</f>
        <v>#DIV/0!</v>
      </c>
      <c r="K41" s="266" t="e">
        <f>'3. NPAC'!$G$41*'1.2 BUDGET'!K39</f>
        <v>#DIV/0!</v>
      </c>
      <c r="L41" s="266" t="e">
        <f>'3. NPAC'!$G$41*'1.2 BUDGET'!L39</f>
        <v>#DIV/0!</v>
      </c>
      <c r="M41" s="266" t="e">
        <f>'3. NPAC'!$G$41*'1.2 BUDGET'!M39</f>
        <v>#DIV/0!</v>
      </c>
      <c r="N41" s="38">
        <f>'3. NPAC'!J72</f>
        <v>0</v>
      </c>
      <c r="O41" s="232" t="e">
        <f>'3. NPAC'!$G$41*'1.2 BUDGET'!O39</f>
        <v>#DIV/0!</v>
      </c>
      <c r="P41" s="232" t="e">
        <f>'3. NPAC'!$G$41*'1.2 BUDGET'!P39</f>
        <v>#DIV/0!</v>
      </c>
      <c r="Q41" s="232" t="e">
        <f>'3. NPAC'!$G$41*'1.2 BUDGET'!Q39</f>
        <v>#DIV/0!</v>
      </c>
      <c r="R41" s="232" t="e">
        <f>'3. NPAC'!$G$41*'1.2 BUDGET'!R39</f>
        <v>#DIV/0!</v>
      </c>
      <c r="T41" s="66"/>
      <c r="U41" s="23"/>
      <c r="W41" s="55" t="e">
        <f>IF(U41=(N41+SUM(O41:R41)),TRUE,FALSE)</f>
        <v>#DIV/0!</v>
      </c>
    </row>
    <row r="42" spans="1:35" s="6" customFormat="1" ht="26.1" customHeight="1" x14ac:dyDescent="0.2">
      <c r="A42" s="157" t="s">
        <v>336</v>
      </c>
      <c r="B42" s="267">
        <f>'3. NPAC'!$J$72/12</f>
        <v>0</v>
      </c>
      <c r="C42" s="267">
        <f>'3. NPAC'!$J$72/12</f>
        <v>0</v>
      </c>
      <c r="D42" s="267">
        <f>'3. NPAC'!$J$72/12</f>
        <v>0</v>
      </c>
      <c r="E42" s="267">
        <f>'3. NPAC'!$J$72/12</f>
        <v>0</v>
      </c>
      <c r="F42" s="267">
        <f>'3. NPAC'!$J$72/12</f>
        <v>0</v>
      </c>
      <c r="G42" s="267">
        <f>'3. NPAC'!$J$72/12</f>
        <v>0</v>
      </c>
      <c r="H42" s="267">
        <f>'3. NPAC'!$J$72/12</f>
        <v>0</v>
      </c>
      <c r="I42" s="267">
        <f>'3. NPAC'!$J$72/12</f>
        <v>0</v>
      </c>
      <c r="J42" s="267">
        <f>'3. NPAC'!$J$72/12</f>
        <v>0</v>
      </c>
      <c r="K42" s="267">
        <f>'3. NPAC'!$J$72/12</f>
        <v>0</v>
      </c>
      <c r="L42" s="267">
        <f>'3. NPAC'!$J$72/12</f>
        <v>0</v>
      </c>
      <c r="M42" s="267">
        <f>'3. NPAC'!$J$72/12</f>
        <v>0</v>
      </c>
      <c r="N42" s="39"/>
      <c r="O42" s="250">
        <f>'3. NPAC'!$J$73</f>
        <v>0</v>
      </c>
      <c r="P42" s="250">
        <f>'3. NPAC'!$J$74</f>
        <v>0</v>
      </c>
      <c r="Q42" s="250">
        <f>'3. NPAC'!$J$75</f>
        <v>0</v>
      </c>
      <c r="R42" s="250">
        <f>'3. NPAC'!$J$76</f>
        <v>0</v>
      </c>
      <c r="T42" s="66"/>
      <c r="U42" s="23"/>
      <c r="W42" s="55"/>
      <c r="AH42" s="2"/>
      <c r="AI42" s="2"/>
    </row>
    <row r="43" spans="1:35" s="2" customFormat="1" ht="12.75" customHeight="1" thickBot="1" x14ac:dyDescent="0.25">
      <c r="A43" s="70" t="s">
        <v>401</v>
      </c>
      <c r="B43" s="61" t="e">
        <f>B41+B39</f>
        <v>#DIV/0!</v>
      </c>
      <c r="C43" s="49" t="e">
        <f t="shared" ref="C43:L43" si="23">C41+C39</f>
        <v>#DIV/0!</v>
      </c>
      <c r="D43" s="49" t="e">
        <f t="shared" si="23"/>
        <v>#DIV/0!</v>
      </c>
      <c r="E43" s="49" t="e">
        <f t="shared" si="23"/>
        <v>#DIV/0!</v>
      </c>
      <c r="F43" s="49" t="e">
        <f t="shared" si="23"/>
        <v>#DIV/0!</v>
      </c>
      <c r="G43" s="49" t="e">
        <f t="shared" si="23"/>
        <v>#DIV/0!</v>
      </c>
      <c r="H43" s="49" t="e">
        <f t="shared" si="23"/>
        <v>#DIV/0!</v>
      </c>
      <c r="I43" s="49" t="e">
        <f t="shared" si="23"/>
        <v>#DIV/0!</v>
      </c>
      <c r="J43" s="49" t="e">
        <f t="shared" si="23"/>
        <v>#DIV/0!</v>
      </c>
      <c r="K43" s="49" t="e">
        <f t="shared" si="23"/>
        <v>#DIV/0!</v>
      </c>
      <c r="L43" s="49" t="e">
        <f t="shared" si="23"/>
        <v>#DIV/0!</v>
      </c>
      <c r="M43" s="49" t="e">
        <f>M41+M39</f>
        <v>#DIV/0!</v>
      </c>
      <c r="N43" s="49">
        <f>N41+N39</f>
        <v>0</v>
      </c>
      <c r="O43" s="233" t="e">
        <f>O41+O39</f>
        <v>#DIV/0!</v>
      </c>
      <c r="P43" s="233" t="e">
        <f t="shared" ref="P43:R43" si="24">P41+P39</f>
        <v>#DIV/0!</v>
      </c>
      <c r="Q43" s="233" t="e">
        <f t="shared" si="24"/>
        <v>#DIV/0!</v>
      </c>
      <c r="R43" s="233" t="e">
        <f t="shared" si="24"/>
        <v>#DIV/0!</v>
      </c>
      <c r="T43" s="234"/>
      <c r="U43" s="235"/>
      <c r="W43" s="55" t="e">
        <f>IF(U43=(N43+SUM(O43:R43)),TRUE,FALSE)</f>
        <v>#DIV/0!</v>
      </c>
      <c r="AH43" s="1"/>
      <c r="AI43" s="1"/>
    </row>
    <row r="44" spans="1:35" ht="12.75" customHeight="1" thickBot="1" x14ac:dyDescent="0.25">
      <c r="A44" s="70" t="s">
        <v>402</v>
      </c>
      <c r="B44" s="236">
        <f>B42+B39</f>
        <v>0</v>
      </c>
      <c r="C44" s="237">
        <f t="shared" ref="C44:M44" si="25">C42+C39</f>
        <v>0</v>
      </c>
      <c r="D44" s="237">
        <f t="shared" si="25"/>
        <v>0</v>
      </c>
      <c r="E44" s="237">
        <f t="shared" si="25"/>
        <v>0</v>
      </c>
      <c r="F44" s="237">
        <f t="shared" si="25"/>
        <v>0</v>
      </c>
      <c r="G44" s="237">
        <f t="shared" si="25"/>
        <v>0</v>
      </c>
      <c r="H44" s="237">
        <f t="shared" si="25"/>
        <v>0</v>
      </c>
      <c r="I44" s="237">
        <f t="shared" si="25"/>
        <v>0</v>
      </c>
      <c r="J44" s="237">
        <f t="shared" si="25"/>
        <v>0</v>
      </c>
      <c r="K44" s="237">
        <f t="shared" si="25"/>
        <v>0</v>
      </c>
      <c r="L44" s="237">
        <f t="shared" si="25"/>
        <v>0</v>
      </c>
      <c r="M44" s="237">
        <f t="shared" si="25"/>
        <v>0</v>
      </c>
      <c r="N44" s="238"/>
      <c r="O44" s="239">
        <f>O42+O39</f>
        <v>0</v>
      </c>
      <c r="P44" s="239">
        <f t="shared" ref="P44:R44" si="26">P42+P39</f>
        <v>0</v>
      </c>
      <c r="Q44" s="239">
        <f t="shared" si="26"/>
        <v>0</v>
      </c>
      <c r="R44" s="239">
        <f t="shared" si="26"/>
        <v>0</v>
      </c>
      <c r="S44" s="240"/>
      <c r="T44" s="251"/>
      <c r="U44" s="241"/>
      <c r="W44" s="55"/>
    </row>
    <row r="45" spans="1:35" ht="12.75" customHeight="1" x14ac:dyDescent="0.2">
      <c r="A45" s="56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7"/>
      <c r="N45" s="17"/>
      <c r="O45" s="38"/>
      <c r="P45" s="38"/>
      <c r="Q45" s="38"/>
      <c r="R45" s="23"/>
      <c r="T45" s="58"/>
      <c r="U45" s="23"/>
      <c r="W45" s="55"/>
      <c r="AH45" s="2"/>
      <c r="AI45" s="2"/>
    </row>
    <row r="46" spans="1:35" s="2" customFormat="1" ht="12.75" customHeight="1" x14ac:dyDescent="0.2">
      <c r="A46" s="252" t="s">
        <v>352</v>
      </c>
      <c r="B46" s="253"/>
      <c r="C46" s="253"/>
      <c r="D46" s="253"/>
      <c r="E46" s="253"/>
      <c r="F46" s="253"/>
      <c r="G46" s="253"/>
      <c r="H46" s="253"/>
      <c r="I46" s="253"/>
      <c r="J46" s="253"/>
      <c r="K46" s="253"/>
      <c r="L46" s="253"/>
      <c r="M46" s="246"/>
      <c r="N46" s="246">
        <f>SUM(B46:M46)</f>
        <v>0</v>
      </c>
      <c r="O46" s="247"/>
      <c r="P46" s="247"/>
      <c r="Q46" s="247"/>
      <c r="R46" s="248"/>
      <c r="T46" s="40"/>
      <c r="U46" s="14" t="e">
        <f>#REF!</f>
        <v>#REF!</v>
      </c>
      <c r="W46" s="55" t="e">
        <f>IF(U46=(N46+SUM(O46:R46)),TRUE,FALSE)</f>
        <v>#REF!</v>
      </c>
      <c r="AH46" s="1"/>
      <c r="AI46" s="1"/>
    </row>
    <row r="47" spans="1:35" ht="12.75" customHeight="1" x14ac:dyDescent="0.2">
      <c r="A47" s="56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7"/>
      <c r="N47" s="17"/>
      <c r="O47" s="38"/>
      <c r="P47" s="38"/>
      <c r="Q47" s="38"/>
      <c r="R47" s="23"/>
      <c r="T47" s="58"/>
      <c r="U47" s="23"/>
      <c r="W47" s="55"/>
      <c r="AH47" s="2"/>
      <c r="AI47" s="2"/>
    </row>
    <row r="48" spans="1:35" s="2" customFormat="1" ht="12.75" customHeight="1" thickBot="1" x14ac:dyDescent="0.25">
      <c r="A48" s="57" t="s">
        <v>403</v>
      </c>
      <c r="B48" s="73" t="e">
        <f>B46-B43</f>
        <v>#DIV/0!</v>
      </c>
      <c r="C48" s="74" t="e">
        <f t="shared" ref="C48:R48" si="27">C46-C43</f>
        <v>#DIV/0!</v>
      </c>
      <c r="D48" s="74" t="e">
        <f t="shared" si="27"/>
        <v>#DIV/0!</v>
      </c>
      <c r="E48" s="74" t="e">
        <f t="shared" si="27"/>
        <v>#DIV/0!</v>
      </c>
      <c r="F48" s="74" t="e">
        <f t="shared" si="27"/>
        <v>#DIV/0!</v>
      </c>
      <c r="G48" s="74" t="e">
        <f t="shared" si="27"/>
        <v>#DIV/0!</v>
      </c>
      <c r="H48" s="74" t="e">
        <f t="shared" si="27"/>
        <v>#DIV/0!</v>
      </c>
      <c r="I48" s="74" t="e">
        <f t="shared" si="27"/>
        <v>#DIV/0!</v>
      </c>
      <c r="J48" s="74" t="e">
        <f t="shared" si="27"/>
        <v>#DIV/0!</v>
      </c>
      <c r="K48" s="74" t="e">
        <f t="shared" si="27"/>
        <v>#DIV/0!</v>
      </c>
      <c r="L48" s="74" t="e">
        <f t="shared" si="27"/>
        <v>#DIV/0!</v>
      </c>
      <c r="M48" s="75" t="e">
        <f t="shared" si="27"/>
        <v>#DIV/0!</v>
      </c>
      <c r="N48" s="75">
        <f t="shared" si="27"/>
        <v>0</v>
      </c>
      <c r="O48" s="75" t="e">
        <f t="shared" si="27"/>
        <v>#DIV/0!</v>
      </c>
      <c r="P48" s="75" t="e">
        <f t="shared" si="27"/>
        <v>#DIV/0!</v>
      </c>
      <c r="Q48" s="75" t="e">
        <f t="shared" si="27"/>
        <v>#DIV/0!</v>
      </c>
      <c r="R48" s="72" t="e">
        <f t="shared" si="27"/>
        <v>#DIV/0!</v>
      </c>
      <c r="T48" s="67"/>
      <c r="U48" s="72" t="e">
        <f>U46-U43</f>
        <v>#REF!</v>
      </c>
      <c r="W48" s="16" t="e">
        <f>IF(U48=(N48+SUM(O48:R48)),TRUE,FALSE)</f>
        <v>#REF!</v>
      </c>
      <c r="AH48" s="1"/>
      <c r="AI48" s="1"/>
    </row>
    <row r="49" spans="1:23" ht="12.75" customHeight="1" thickBot="1" x14ac:dyDescent="0.25">
      <c r="A49" s="254" t="s">
        <v>404</v>
      </c>
      <c r="B49" s="255">
        <f>B46-B44</f>
        <v>0</v>
      </c>
      <c r="C49" s="255">
        <f t="shared" ref="C49:R49" si="28">C46-C44</f>
        <v>0</v>
      </c>
      <c r="D49" s="255">
        <f t="shared" si="28"/>
        <v>0</v>
      </c>
      <c r="E49" s="255">
        <f t="shared" si="28"/>
        <v>0</v>
      </c>
      <c r="F49" s="255">
        <f t="shared" si="28"/>
        <v>0</v>
      </c>
      <c r="G49" s="255">
        <f t="shared" si="28"/>
        <v>0</v>
      </c>
      <c r="H49" s="255">
        <f t="shared" si="28"/>
        <v>0</v>
      </c>
      <c r="I49" s="255">
        <f t="shared" si="28"/>
        <v>0</v>
      </c>
      <c r="J49" s="255">
        <f t="shared" si="28"/>
        <v>0</v>
      </c>
      <c r="K49" s="255">
        <f t="shared" si="28"/>
        <v>0</v>
      </c>
      <c r="L49" s="255">
        <f t="shared" si="28"/>
        <v>0</v>
      </c>
      <c r="M49" s="255">
        <f t="shared" si="28"/>
        <v>0</v>
      </c>
      <c r="N49" s="75">
        <f t="shared" si="28"/>
        <v>0</v>
      </c>
      <c r="O49" s="75">
        <f t="shared" si="28"/>
        <v>0</v>
      </c>
      <c r="P49" s="75">
        <f t="shared" si="28"/>
        <v>0</v>
      </c>
      <c r="Q49" s="75">
        <f t="shared" si="28"/>
        <v>0</v>
      </c>
      <c r="R49" s="72">
        <f t="shared" si="28"/>
        <v>0</v>
      </c>
      <c r="S49" s="2"/>
      <c r="T49" s="67"/>
      <c r="U49" s="72">
        <f>U47-U44</f>
        <v>0</v>
      </c>
      <c r="V49" s="2"/>
      <c r="W49" s="16" t="b">
        <f>IF(U49=(N49+SUM(O49:R49)),TRUE,FALSE)</f>
        <v>1</v>
      </c>
    </row>
    <row r="53" spans="1:23" ht="12.75" customHeight="1" thickBot="1" x14ac:dyDescent="0.25"/>
    <row r="54" spans="1:23" ht="12.75" customHeight="1" thickBot="1" x14ac:dyDescent="0.25">
      <c r="A54" s="205" t="s">
        <v>355</v>
      </c>
      <c r="B54" s="185"/>
      <c r="C54" s="185"/>
      <c r="D54" s="185"/>
      <c r="E54" s="185"/>
      <c r="F54" s="185"/>
      <c r="G54" s="185"/>
      <c r="H54" s="185"/>
      <c r="I54" s="185"/>
      <c r="J54" s="186"/>
      <c r="K54" s="185"/>
      <c r="L54" s="185"/>
      <c r="M54" s="185"/>
      <c r="N54" s="185"/>
      <c r="O54" s="185"/>
      <c r="P54" s="185"/>
      <c r="Q54" s="185"/>
      <c r="R54" s="185"/>
      <c r="S54" s="185"/>
      <c r="T54" s="187"/>
    </row>
    <row r="55" spans="1:23" ht="12.75" customHeight="1" x14ac:dyDescent="0.2">
      <c r="A55" s="207"/>
      <c r="B55" s="208"/>
      <c r="C55" s="208"/>
      <c r="D55" s="208"/>
      <c r="E55" s="208"/>
      <c r="F55" s="208"/>
      <c r="G55" s="208"/>
      <c r="H55" s="208"/>
      <c r="I55" s="208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9"/>
    </row>
    <row r="56" spans="1:23" ht="12.75" customHeight="1" x14ac:dyDescent="0.2">
      <c r="A56" s="210"/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1"/>
      <c r="P56" s="211"/>
      <c r="Q56" s="211"/>
      <c r="R56" s="211"/>
      <c r="S56" s="211"/>
      <c r="T56" s="212"/>
    </row>
    <row r="57" spans="1:23" ht="12.75" customHeight="1" x14ac:dyDescent="0.2">
      <c r="A57" s="210"/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1"/>
      <c r="P57" s="211"/>
      <c r="Q57" s="211"/>
      <c r="R57" s="211"/>
      <c r="S57" s="211"/>
      <c r="T57" s="212"/>
    </row>
    <row r="58" spans="1:23" ht="12.75" customHeight="1" x14ac:dyDescent="0.2">
      <c r="A58" s="210"/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1"/>
      <c r="P58" s="211"/>
      <c r="Q58" s="211"/>
      <c r="R58" s="211"/>
      <c r="S58" s="211"/>
      <c r="T58" s="212"/>
    </row>
    <row r="59" spans="1:23" ht="12.75" customHeight="1" x14ac:dyDescent="0.2">
      <c r="A59" s="210"/>
      <c r="B59" s="211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1"/>
      <c r="P59" s="211"/>
      <c r="Q59" s="211"/>
      <c r="R59" s="211"/>
      <c r="S59" s="211"/>
      <c r="T59" s="212"/>
    </row>
    <row r="60" spans="1:23" ht="12.75" customHeight="1" x14ac:dyDescent="0.2">
      <c r="A60" s="210"/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1"/>
      <c r="P60" s="211"/>
      <c r="Q60" s="211"/>
      <c r="R60" s="211"/>
      <c r="S60" s="211"/>
      <c r="T60" s="212"/>
    </row>
    <row r="61" spans="1:23" ht="12.75" customHeight="1" x14ac:dyDescent="0.2">
      <c r="A61" s="210"/>
      <c r="B61" s="211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1"/>
      <c r="P61" s="211"/>
      <c r="Q61" s="211"/>
      <c r="R61" s="211"/>
      <c r="S61" s="211"/>
      <c r="T61" s="212"/>
    </row>
    <row r="62" spans="1:23" ht="12.75" customHeight="1" x14ac:dyDescent="0.2">
      <c r="A62" s="210"/>
      <c r="B62" s="211"/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11"/>
      <c r="P62" s="211"/>
      <c r="Q62" s="211"/>
      <c r="R62" s="211"/>
      <c r="S62" s="211"/>
      <c r="T62" s="212"/>
    </row>
    <row r="63" spans="1:23" ht="12.75" customHeight="1" x14ac:dyDescent="0.2">
      <c r="A63" s="210"/>
      <c r="B63" s="211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1"/>
      <c r="P63" s="211"/>
      <c r="Q63" s="211"/>
      <c r="R63" s="211"/>
      <c r="S63" s="211"/>
      <c r="T63" s="212"/>
    </row>
    <row r="64" spans="1:23" ht="12.75" customHeight="1" x14ac:dyDescent="0.2">
      <c r="A64" s="210"/>
      <c r="B64" s="211"/>
      <c r="C64" s="211"/>
      <c r="D64" s="211"/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11"/>
      <c r="P64" s="211"/>
      <c r="Q64" s="211"/>
      <c r="R64" s="211"/>
      <c r="S64" s="211"/>
      <c r="T64" s="212"/>
    </row>
    <row r="65" spans="1:20" ht="12.75" customHeight="1" x14ac:dyDescent="0.2">
      <c r="A65" s="210"/>
      <c r="B65" s="211"/>
      <c r="C65" s="211"/>
      <c r="D65" s="211"/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11"/>
      <c r="P65" s="211"/>
      <c r="Q65" s="211"/>
      <c r="R65" s="211"/>
      <c r="S65" s="211"/>
      <c r="T65" s="212"/>
    </row>
    <row r="66" spans="1:20" ht="12.75" customHeight="1" x14ac:dyDescent="0.2">
      <c r="A66" s="210"/>
      <c r="B66" s="211"/>
      <c r="C66" s="211"/>
      <c r="D66" s="211"/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2"/>
    </row>
    <row r="67" spans="1:20" ht="12.75" customHeight="1" thickBot="1" x14ac:dyDescent="0.25">
      <c r="A67" s="213"/>
      <c r="B67" s="214"/>
      <c r="C67" s="214"/>
      <c r="D67" s="214"/>
      <c r="E67" s="214"/>
      <c r="F67" s="214"/>
      <c r="G67" s="214"/>
      <c r="H67" s="214"/>
      <c r="I67" s="214"/>
      <c r="J67" s="214"/>
      <c r="K67" s="214"/>
      <c r="L67" s="214"/>
      <c r="M67" s="214"/>
      <c r="N67" s="214"/>
      <c r="O67" s="214"/>
      <c r="P67" s="214"/>
      <c r="Q67" s="214"/>
      <c r="R67" s="214"/>
      <c r="S67" s="214"/>
      <c r="T67" s="215"/>
    </row>
  </sheetData>
  <protectedRanges>
    <protectedRange sqref="A15" name="Shhet2.1_2"/>
    <protectedRange sqref="A55" name="Shhet2.1"/>
  </protectedRanges>
  <mergeCells count="5">
    <mergeCell ref="B10:M10"/>
    <mergeCell ref="B11:D11"/>
    <mergeCell ref="E11:G11"/>
    <mergeCell ref="H11:J11"/>
    <mergeCell ref="K11:M1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  <pageSetUpPr fitToPage="1"/>
  </sheetPr>
  <dimension ref="A1:AD77"/>
  <sheetViews>
    <sheetView zoomScale="80" zoomScaleNormal="80" workbookViewId="0">
      <selection activeCell="B10" sqref="B10"/>
    </sheetView>
  </sheetViews>
  <sheetFormatPr defaultColWidth="9.140625" defaultRowHeight="13.5" customHeight="1" x14ac:dyDescent="0.2"/>
  <cols>
    <col min="1" max="1" width="20.7109375" style="273" customWidth="1"/>
    <col min="2" max="2" width="38.28515625" style="9" customWidth="1"/>
    <col min="3" max="3" width="12.85546875" style="9" bestFit="1" customWidth="1"/>
    <col min="4" max="4" width="10.5703125" style="9" customWidth="1"/>
    <col min="5" max="5" width="47.140625" style="9" customWidth="1"/>
    <col min="6" max="6" width="34.140625" style="5" customWidth="1"/>
    <col min="7" max="7" width="30.5703125" style="9" customWidth="1"/>
    <col min="8" max="8" width="19.7109375" style="5" customWidth="1"/>
    <col min="9" max="9" width="35" style="9" customWidth="1"/>
    <col min="10" max="12" width="15" style="5" customWidth="1"/>
    <col min="13" max="13" width="10.7109375" style="273" bestFit="1" customWidth="1"/>
    <col min="14" max="26" width="12.28515625" style="1" customWidth="1"/>
    <col min="27" max="27" width="9.140625" style="1"/>
    <col min="28" max="28" width="10.140625" style="273" customWidth="1"/>
    <col min="29" max="29" width="20.85546875" style="9" customWidth="1"/>
    <col min="30" max="30" width="13" style="9" hidden="1" customWidth="1"/>
    <col min="31" max="32" width="12.28515625" style="1" bestFit="1" customWidth="1"/>
    <col min="33" max="33" width="9.5703125" style="1" bestFit="1" customWidth="1"/>
    <col min="34" max="16384" width="9.140625" style="1"/>
  </cols>
  <sheetData>
    <row r="1" spans="1:30" ht="13.5" customHeight="1" x14ac:dyDescent="0.2">
      <c r="K1" s="293" t="s">
        <v>348</v>
      </c>
      <c r="L1" s="294" t="s">
        <v>422</v>
      </c>
      <c r="M1" s="296" t="s">
        <v>423</v>
      </c>
      <c r="AC1" s="1"/>
      <c r="AD1" s="1"/>
    </row>
    <row r="2" spans="1:30" ht="13.5" customHeight="1" x14ac:dyDescent="0.2">
      <c r="K2" s="315" t="s">
        <v>482</v>
      </c>
      <c r="L2" s="316">
        <v>1.3</v>
      </c>
      <c r="M2" s="317">
        <v>43555</v>
      </c>
      <c r="AC2" s="1"/>
      <c r="AD2" s="1"/>
    </row>
    <row r="3" spans="1:30" ht="13.5" customHeight="1" x14ac:dyDescent="0.2">
      <c r="K3" s="287"/>
      <c r="L3" s="288"/>
      <c r="M3" s="289"/>
      <c r="AC3" s="1"/>
      <c r="AD3" s="1"/>
    </row>
    <row r="4" spans="1:30" ht="13.5" customHeight="1" x14ac:dyDescent="0.2">
      <c r="K4" s="287"/>
      <c r="L4" s="288"/>
      <c r="M4" s="289"/>
      <c r="AC4" s="1"/>
      <c r="AD4" s="1"/>
    </row>
    <row r="5" spans="1:30" ht="13.5" customHeight="1" x14ac:dyDescent="0.2">
      <c r="K5" s="287"/>
      <c r="L5" s="288"/>
      <c r="M5" s="289"/>
      <c r="AC5" s="1"/>
      <c r="AD5" s="1"/>
    </row>
    <row r="6" spans="1:30" ht="13.5" customHeight="1" x14ac:dyDescent="0.2">
      <c r="K6" s="290"/>
      <c r="L6" s="291"/>
      <c r="M6" s="292"/>
      <c r="AC6" s="1"/>
      <c r="AD6" s="1"/>
    </row>
    <row r="8" spans="1:30" ht="13.5" customHeight="1" thickBot="1" x14ac:dyDescent="0.25"/>
    <row r="9" spans="1:30" ht="38.25" x14ac:dyDescent="0.2">
      <c r="A9" s="217" t="s">
        <v>356</v>
      </c>
      <c r="B9" s="217" t="s">
        <v>349</v>
      </c>
      <c r="C9" s="218" t="s">
        <v>357</v>
      </c>
      <c r="D9" s="218" t="s">
        <v>351</v>
      </c>
      <c r="E9" s="219" t="s">
        <v>171</v>
      </c>
      <c r="F9" s="220" t="s">
        <v>350</v>
      </c>
      <c r="G9" s="218" t="s">
        <v>380</v>
      </c>
      <c r="H9" s="219" t="s">
        <v>421</v>
      </c>
      <c r="I9" s="218" t="s">
        <v>387</v>
      </c>
      <c r="J9" s="221" t="s">
        <v>358</v>
      </c>
      <c r="K9" s="221" t="s">
        <v>441</v>
      </c>
      <c r="L9" s="221" t="s">
        <v>359</v>
      </c>
      <c r="M9" s="216" t="s">
        <v>172</v>
      </c>
      <c r="N9" s="183" t="s">
        <v>433</v>
      </c>
      <c r="O9" s="312" t="s">
        <v>364</v>
      </c>
      <c r="P9" s="312" t="s">
        <v>365</v>
      </c>
      <c r="Q9" s="312" t="s">
        <v>366</v>
      </c>
      <c r="R9" s="312" t="s">
        <v>367</v>
      </c>
      <c r="S9" s="312" t="s">
        <v>368</v>
      </c>
      <c r="T9" s="312" t="s">
        <v>369</v>
      </c>
      <c r="U9" s="312" t="s">
        <v>370</v>
      </c>
      <c r="V9" s="312" t="s">
        <v>371</v>
      </c>
      <c r="W9" s="312" t="s">
        <v>372</v>
      </c>
      <c r="X9" s="312" t="s">
        <v>361</v>
      </c>
      <c r="Y9" s="312" t="s">
        <v>362</v>
      </c>
      <c r="Z9" s="312" t="s">
        <v>363</v>
      </c>
      <c r="AA9" s="222" t="s">
        <v>170</v>
      </c>
      <c r="AB9" s="276" t="s">
        <v>379</v>
      </c>
      <c r="AC9" s="277" t="s">
        <v>378</v>
      </c>
      <c r="AD9" s="277" t="s">
        <v>432</v>
      </c>
    </row>
    <row r="10" spans="1:30" ht="13.5" customHeight="1" x14ac:dyDescent="0.2">
      <c r="A10" s="284">
        <v>1.1000000000000001</v>
      </c>
      <c r="B10" s="179"/>
      <c r="C10" s="179"/>
      <c r="D10" s="179"/>
      <c r="E10" s="179"/>
      <c r="F10" s="10"/>
      <c r="G10" s="179"/>
      <c r="H10" s="10"/>
      <c r="I10" s="179"/>
      <c r="J10" s="30"/>
      <c r="K10" s="30"/>
      <c r="L10" s="30"/>
      <c r="M10" s="282"/>
      <c r="N10" s="32"/>
      <c r="O10" s="310"/>
      <c r="P10" s="310"/>
      <c r="Q10" s="310"/>
      <c r="R10" s="310"/>
      <c r="S10" s="310"/>
      <c r="T10" s="310"/>
      <c r="U10" s="310"/>
      <c r="V10" s="310"/>
      <c r="W10" s="310"/>
      <c r="X10" s="310"/>
      <c r="Y10" s="310"/>
      <c r="Z10" s="310"/>
      <c r="AA10" s="223">
        <f>SUM(O10:Z10)</f>
        <v>0</v>
      </c>
      <c r="AB10" s="274"/>
      <c r="AC10" s="179"/>
      <c r="AD10" s="179" t="e">
        <f>VLOOKUP(#REF!,'Data Validation'!AC:AD,2,FALSE)</f>
        <v>#REF!</v>
      </c>
    </row>
    <row r="11" spans="1:30" ht="13.5" customHeight="1" x14ac:dyDescent="0.2">
      <c r="A11" s="285">
        <v>1.2</v>
      </c>
      <c r="B11" s="180"/>
      <c r="C11" s="180"/>
      <c r="D11" s="180"/>
      <c r="E11" s="180"/>
      <c r="F11" s="170"/>
      <c r="G11" s="180"/>
      <c r="H11" s="180"/>
      <c r="I11" s="180"/>
      <c r="J11" s="31"/>
      <c r="K11" s="31"/>
      <c r="L11" s="31"/>
      <c r="M11" s="283"/>
      <c r="N11" s="33"/>
      <c r="O11" s="311"/>
      <c r="P11" s="311"/>
      <c r="Q11" s="311"/>
      <c r="R11" s="311"/>
      <c r="S11" s="311"/>
      <c r="T11" s="311"/>
      <c r="U11" s="311"/>
      <c r="V11" s="311"/>
      <c r="W11" s="311"/>
      <c r="X11" s="311"/>
      <c r="Y11" s="311"/>
      <c r="Z11" s="311"/>
      <c r="AA11" s="224">
        <f t="shared" ref="AA11:AA74" si="0">SUM(O11:Z11)</f>
        <v>0</v>
      </c>
      <c r="AB11" s="275"/>
      <c r="AC11" s="180"/>
      <c r="AD11" s="179" t="e">
        <f>VLOOKUP(#REF!,'Data Validation'!AC:AD,2,FALSE)</f>
        <v>#REF!</v>
      </c>
    </row>
    <row r="12" spans="1:30" ht="13.5" customHeight="1" x14ac:dyDescent="0.2">
      <c r="A12" s="285">
        <v>1.3</v>
      </c>
      <c r="B12" s="180"/>
      <c r="C12" s="180"/>
      <c r="D12" s="180"/>
      <c r="E12" s="180"/>
      <c r="F12" s="170"/>
      <c r="G12" s="180"/>
      <c r="H12" s="180"/>
      <c r="I12" s="180"/>
      <c r="J12" s="31"/>
      <c r="K12" s="31"/>
      <c r="L12" s="31"/>
      <c r="M12" s="283"/>
      <c r="N12" s="33"/>
      <c r="O12" s="311"/>
      <c r="P12" s="311"/>
      <c r="Q12" s="311"/>
      <c r="R12" s="311"/>
      <c r="S12" s="311"/>
      <c r="T12" s="311"/>
      <c r="U12" s="311"/>
      <c r="V12" s="311"/>
      <c r="W12" s="311"/>
      <c r="X12" s="311"/>
      <c r="Y12" s="311"/>
      <c r="Z12" s="311"/>
      <c r="AA12" s="224">
        <f t="shared" si="0"/>
        <v>0</v>
      </c>
      <c r="AB12" s="275"/>
      <c r="AC12" s="180"/>
      <c r="AD12" s="179" t="e">
        <f>VLOOKUP(#REF!,'Data Validation'!AC:AD,2,FALSE)</f>
        <v>#REF!</v>
      </c>
    </row>
    <row r="13" spans="1:30" ht="13.5" customHeight="1" x14ac:dyDescent="0.2">
      <c r="A13" s="285">
        <v>1.4</v>
      </c>
      <c r="B13" s="180"/>
      <c r="C13" s="180"/>
      <c r="D13" s="180"/>
      <c r="E13" s="180"/>
      <c r="F13" s="170"/>
      <c r="G13" s="180"/>
      <c r="H13" s="180"/>
      <c r="I13" s="180"/>
      <c r="J13" s="31"/>
      <c r="K13" s="31"/>
      <c r="L13" s="31"/>
      <c r="M13" s="283"/>
      <c r="N13" s="33"/>
      <c r="O13" s="311"/>
      <c r="P13" s="311"/>
      <c r="Q13" s="311"/>
      <c r="R13" s="311"/>
      <c r="S13" s="311"/>
      <c r="T13" s="311"/>
      <c r="U13" s="311"/>
      <c r="V13" s="311"/>
      <c r="W13" s="311"/>
      <c r="X13" s="311"/>
      <c r="Y13" s="311"/>
      <c r="Z13" s="311"/>
      <c r="AA13" s="224">
        <f t="shared" si="0"/>
        <v>0</v>
      </c>
      <c r="AB13" s="275"/>
      <c r="AC13" s="180"/>
      <c r="AD13" s="179" t="e">
        <f>VLOOKUP(#REF!,'Data Validation'!AC:AD,2,FALSE)</f>
        <v>#REF!</v>
      </c>
    </row>
    <row r="14" spans="1:30" ht="13.5" customHeight="1" x14ac:dyDescent="0.2">
      <c r="A14" s="285"/>
      <c r="B14" s="180"/>
      <c r="C14" s="180"/>
      <c r="D14" s="180"/>
      <c r="E14" s="180"/>
      <c r="F14" s="170"/>
      <c r="G14" s="180"/>
      <c r="H14" s="180"/>
      <c r="I14" s="180"/>
      <c r="J14" s="31"/>
      <c r="K14" s="31"/>
      <c r="L14" s="31"/>
      <c r="M14" s="283"/>
      <c r="N14" s="33"/>
      <c r="O14" s="311"/>
      <c r="P14" s="311"/>
      <c r="Q14" s="311"/>
      <c r="R14" s="311"/>
      <c r="S14" s="311"/>
      <c r="T14" s="311"/>
      <c r="U14" s="311"/>
      <c r="V14" s="311"/>
      <c r="W14" s="311"/>
      <c r="X14" s="311"/>
      <c r="Y14" s="311"/>
      <c r="Z14" s="311"/>
      <c r="AA14" s="224">
        <f t="shared" si="0"/>
        <v>0</v>
      </c>
      <c r="AB14" s="275"/>
      <c r="AC14" s="180"/>
      <c r="AD14" s="179" t="e">
        <f>VLOOKUP(#REF!,'Data Validation'!AC:AD,2,FALSE)</f>
        <v>#REF!</v>
      </c>
    </row>
    <row r="15" spans="1:30" ht="13.5" customHeight="1" x14ac:dyDescent="0.2">
      <c r="A15" s="285"/>
      <c r="B15" s="180"/>
      <c r="C15" s="180"/>
      <c r="D15" s="180"/>
      <c r="E15" s="180"/>
      <c r="F15" s="170"/>
      <c r="G15" s="180"/>
      <c r="H15" s="180"/>
      <c r="I15" s="180"/>
      <c r="J15" s="31"/>
      <c r="K15" s="31"/>
      <c r="L15" s="31"/>
      <c r="M15" s="283"/>
      <c r="N15" s="33"/>
      <c r="O15" s="311"/>
      <c r="P15" s="311"/>
      <c r="Q15" s="311"/>
      <c r="R15" s="311"/>
      <c r="S15" s="311"/>
      <c r="T15" s="311"/>
      <c r="U15" s="311"/>
      <c r="V15" s="311"/>
      <c r="W15" s="311"/>
      <c r="X15" s="311"/>
      <c r="Y15" s="311"/>
      <c r="Z15" s="311"/>
      <c r="AA15" s="224">
        <f t="shared" si="0"/>
        <v>0</v>
      </c>
      <c r="AB15" s="275"/>
      <c r="AC15" s="180"/>
      <c r="AD15" s="179" t="e">
        <f>VLOOKUP(#REF!,'Data Validation'!AC:AD,2,FALSE)</f>
        <v>#REF!</v>
      </c>
    </row>
    <row r="16" spans="1:30" ht="13.5" customHeight="1" x14ac:dyDescent="0.2">
      <c r="A16" s="285"/>
      <c r="B16" s="180"/>
      <c r="C16" s="180"/>
      <c r="D16" s="180"/>
      <c r="E16" s="180"/>
      <c r="F16" s="170"/>
      <c r="G16" s="180"/>
      <c r="H16" s="180"/>
      <c r="I16" s="180"/>
      <c r="J16" s="31"/>
      <c r="K16" s="31"/>
      <c r="L16" s="31"/>
      <c r="M16" s="283"/>
      <c r="N16" s="33"/>
      <c r="O16" s="311"/>
      <c r="P16" s="311"/>
      <c r="Q16" s="311"/>
      <c r="R16" s="311"/>
      <c r="S16" s="311"/>
      <c r="T16" s="311"/>
      <c r="U16" s="311"/>
      <c r="V16" s="311"/>
      <c r="W16" s="311"/>
      <c r="X16" s="311"/>
      <c r="Y16" s="311"/>
      <c r="Z16" s="311"/>
      <c r="AA16" s="224">
        <f t="shared" si="0"/>
        <v>0</v>
      </c>
      <c r="AB16" s="275"/>
      <c r="AC16" s="180"/>
      <c r="AD16" s="179" t="e">
        <f>VLOOKUP(#REF!,'Data Validation'!AC:AD,2,FALSE)</f>
        <v>#REF!</v>
      </c>
    </row>
    <row r="17" spans="1:30" ht="13.5" customHeight="1" x14ac:dyDescent="0.2">
      <c r="A17" s="285"/>
      <c r="B17" s="180"/>
      <c r="C17" s="180"/>
      <c r="D17" s="180"/>
      <c r="E17" s="180"/>
      <c r="F17" s="170"/>
      <c r="G17" s="180"/>
      <c r="H17" s="180"/>
      <c r="I17" s="180"/>
      <c r="J17" s="31"/>
      <c r="K17" s="31"/>
      <c r="L17" s="31"/>
      <c r="M17" s="283"/>
      <c r="N17" s="33"/>
      <c r="O17" s="311"/>
      <c r="P17" s="311"/>
      <c r="Q17" s="311"/>
      <c r="R17" s="311"/>
      <c r="S17" s="311"/>
      <c r="T17" s="311"/>
      <c r="U17" s="311"/>
      <c r="V17" s="311"/>
      <c r="W17" s="311"/>
      <c r="X17" s="311"/>
      <c r="Y17" s="311"/>
      <c r="Z17" s="311"/>
      <c r="AA17" s="224">
        <f t="shared" si="0"/>
        <v>0</v>
      </c>
      <c r="AB17" s="275"/>
      <c r="AC17" s="180"/>
      <c r="AD17" s="179" t="e">
        <f>VLOOKUP(#REF!,'Data Validation'!AC:AD,2,FALSE)</f>
        <v>#REF!</v>
      </c>
    </row>
    <row r="18" spans="1:30" ht="13.5" customHeight="1" x14ac:dyDescent="0.2">
      <c r="A18" s="285"/>
      <c r="B18" s="180"/>
      <c r="C18" s="180"/>
      <c r="D18" s="180"/>
      <c r="E18" s="180"/>
      <c r="F18" s="170"/>
      <c r="G18" s="180"/>
      <c r="H18" s="180"/>
      <c r="I18" s="180"/>
      <c r="J18" s="31"/>
      <c r="K18" s="31"/>
      <c r="L18" s="31"/>
      <c r="M18" s="283"/>
      <c r="N18" s="33"/>
      <c r="O18" s="311"/>
      <c r="P18" s="311"/>
      <c r="Q18" s="311"/>
      <c r="R18" s="311"/>
      <c r="S18" s="311"/>
      <c r="T18" s="311"/>
      <c r="U18" s="311"/>
      <c r="V18" s="311"/>
      <c r="W18" s="311"/>
      <c r="X18" s="311"/>
      <c r="Y18" s="311"/>
      <c r="Z18" s="311"/>
      <c r="AA18" s="224">
        <f t="shared" si="0"/>
        <v>0</v>
      </c>
      <c r="AB18" s="275"/>
      <c r="AC18" s="180"/>
      <c r="AD18" s="179" t="e">
        <f>VLOOKUP(#REF!,'Data Validation'!AC:AD,2,FALSE)</f>
        <v>#REF!</v>
      </c>
    </row>
    <row r="19" spans="1:30" ht="13.5" customHeight="1" x14ac:dyDescent="0.2">
      <c r="A19" s="285"/>
      <c r="B19" s="180"/>
      <c r="C19" s="180"/>
      <c r="D19" s="180"/>
      <c r="E19" s="180"/>
      <c r="F19" s="170"/>
      <c r="G19" s="180"/>
      <c r="H19" s="180"/>
      <c r="I19" s="180"/>
      <c r="J19" s="31"/>
      <c r="K19" s="31"/>
      <c r="L19" s="31"/>
      <c r="M19" s="283"/>
      <c r="N19" s="33"/>
      <c r="O19" s="311"/>
      <c r="P19" s="311"/>
      <c r="Q19" s="311"/>
      <c r="R19" s="311"/>
      <c r="S19" s="311"/>
      <c r="T19" s="311"/>
      <c r="U19" s="311"/>
      <c r="V19" s="311"/>
      <c r="W19" s="311"/>
      <c r="X19" s="311"/>
      <c r="Y19" s="311"/>
      <c r="Z19" s="311"/>
      <c r="AA19" s="224">
        <f t="shared" si="0"/>
        <v>0</v>
      </c>
      <c r="AB19" s="275"/>
      <c r="AC19" s="180"/>
      <c r="AD19" s="179" t="e">
        <f>VLOOKUP(#REF!,'Data Validation'!AC:AD,2,FALSE)</f>
        <v>#REF!</v>
      </c>
    </row>
    <row r="20" spans="1:30" ht="13.5" customHeight="1" x14ac:dyDescent="0.2">
      <c r="A20" s="285"/>
      <c r="B20" s="180"/>
      <c r="C20" s="180"/>
      <c r="D20" s="180"/>
      <c r="E20" s="180"/>
      <c r="F20" s="170"/>
      <c r="G20" s="180"/>
      <c r="H20" s="180"/>
      <c r="I20" s="180"/>
      <c r="J20" s="31"/>
      <c r="K20" s="31"/>
      <c r="L20" s="31"/>
      <c r="M20" s="283"/>
      <c r="N20" s="33"/>
      <c r="O20" s="311"/>
      <c r="P20" s="311"/>
      <c r="Q20" s="311"/>
      <c r="R20" s="311"/>
      <c r="S20" s="311"/>
      <c r="T20" s="311"/>
      <c r="U20" s="311"/>
      <c r="V20" s="311"/>
      <c r="W20" s="311"/>
      <c r="X20" s="311"/>
      <c r="Y20" s="311"/>
      <c r="Z20" s="311"/>
      <c r="AA20" s="224">
        <f t="shared" si="0"/>
        <v>0</v>
      </c>
      <c r="AB20" s="275"/>
      <c r="AC20" s="180"/>
      <c r="AD20" s="179" t="e">
        <f>VLOOKUP(#REF!,'Data Validation'!AC:AD,2,FALSE)</f>
        <v>#REF!</v>
      </c>
    </row>
    <row r="21" spans="1:30" ht="13.5" customHeight="1" x14ac:dyDescent="0.2">
      <c r="A21" s="285"/>
      <c r="B21" s="180"/>
      <c r="C21" s="180"/>
      <c r="D21" s="180"/>
      <c r="E21" s="180"/>
      <c r="F21" s="170"/>
      <c r="G21" s="180"/>
      <c r="H21" s="180"/>
      <c r="I21" s="180"/>
      <c r="J21" s="31"/>
      <c r="K21" s="31"/>
      <c r="L21" s="31"/>
      <c r="M21" s="283"/>
      <c r="N21" s="33"/>
      <c r="O21" s="311"/>
      <c r="P21" s="311"/>
      <c r="Q21" s="311"/>
      <c r="R21" s="311"/>
      <c r="S21" s="311"/>
      <c r="T21" s="311"/>
      <c r="U21" s="311"/>
      <c r="V21" s="311"/>
      <c r="W21" s="311"/>
      <c r="X21" s="311"/>
      <c r="Y21" s="311"/>
      <c r="Z21" s="311"/>
      <c r="AA21" s="224">
        <f t="shared" si="0"/>
        <v>0</v>
      </c>
      <c r="AB21" s="275"/>
      <c r="AC21" s="180"/>
      <c r="AD21" s="179" t="e">
        <f>VLOOKUP(#REF!,'Data Validation'!AC:AD,2,FALSE)</f>
        <v>#REF!</v>
      </c>
    </row>
    <row r="22" spans="1:30" ht="13.5" customHeight="1" x14ac:dyDescent="0.2">
      <c r="A22" s="285"/>
      <c r="B22" s="180"/>
      <c r="C22" s="180"/>
      <c r="D22" s="180"/>
      <c r="E22" s="180"/>
      <c r="F22" s="170"/>
      <c r="G22" s="180"/>
      <c r="H22" s="180"/>
      <c r="I22" s="180"/>
      <c r="J22" s="31"/>
      <c r="K22" s="31"/>
      <c r="L22" s="31"/>
      <c r="M22" s="283"/>
      <c r="N22" s="33"/>
      <c r="O22" s="311"/>
      <c r="P22" s="311"/>
      <c r="Q22" s="311"/>
      <c r="R22" s="311"/>
      <c r="S22" s="311"/>
      <c r="T22" s="311"/>
      <c r="U22" s="311"/>
      <c r="V22" s="311"/>
      <c r="W22" s="311"/>
      <c r="X22" s="311"/>
      <c r="Y22" s="311"/>
      <c r="Z22" s="311"/>
      <c r="AA22" s="224">
        <f t="shared" si="0"/>
        <v>0</v>
      </c>
      <c r="AB22" s="275"/>
      <c r="AC22" s="180"/>
      <c r="AD22" s="179" t="e">
        <f>VLOOKUP(#REF!,'Data Validation'!AC:AD,2,FALSE)</f>
        <v>#REF!</v>
      </c>
    </row>
    <row r="23" spans="1:30" ht="13.5" customHeight="1" x14ac:dyDescent="0.2">
      <c r="A23" s="285"/>
      <c r="B23" s="180"/>
      <c r="C23" s="180"/>
      <c r="D23" s="180"/>
      <c r="E23" s="180"/>
      <c r="F23" s="170"/>
      <c r="G23" s="180"/>
      <c r="H23" s="180"/>
      <c r="I23" s="180"/>
      <c r="J23" s="31"/>
      <c r="K23" s="31"/>
      <c r="L23" s="31"/>
      <c r="M23" s="283"/>
      <c r="N23" s="33"/>
      <c r="O23" s="311"/>
      <c r="P23" s="311"/>
      <c r="Q23" s="311"/>
      <c r="R23" s="311"/>
      <c r="S23" s="311"/>
      <c r="T23" s="311"/>
      <c r="U23" s="311"/>
      <c r="V23" s="311"/>
      <c r="W23" s="311"/>
      <c r="X23" s="311"/>
      <c r="Y23" s="311"/>
      <c r="Z23" s="311"/>
      <c r="AA23" s="224">
        <f t="shared" si="0"/>
        <v>0</v>
      </c>
      <c r="AB23" s="275"/>
      <c r="AC23" s="180"/>
      <c r="AD23" s="179" t="e">
        <f>VLOOKUP(#REF!,'Data Validation'!AC:AD,2,FALSE)</f>
        <v>#REF!</v>
      </c>
    </row>
    <row r="24" spans="1:30" ht="13.5" customHeight="1" x14ac:dyDescent="0.2">
      <c r="A24" s="285"/>
      <c r="B24" s="180"/>
      <c r="C24" s="180"/>
      <c r="D24" s="180"/>
      <c r="E24" s="180"/>
      <c r="F24" s="170"/>
      <c r="G24" s="180"/>
      <c r="H24" s="180"/>
      <c r="I24" s="180"/>
      <c r="J24" s="31"/>
      <c r="K24" s="31"/>
      <c r="L24" s="31"/>
      <c r="M24" s="283"/>
      <c r="N24" s="33"/>
      <c r="O24" s="311"/>
      <c r="P24" s="311"/>
      <c r="Q24" s="311"/>
      <c r="R24" s="311"/>
      <c r="S24" s="311"/>
      <c r="T24" s="311"/>
      <c r="U24" s="311"/>
      <c r="V24" s="311"/>
      <c r="W24" s="311"/>
      <c r="X24" s="311"/>
      <c r="Y24" s="311"/>
      <c r="Z24" s="311"/>
      <c r="AA24" s="224">
        <f t="shared" si="0"/>
        <v>0</v>
      </c>
      <c r="AB24" s="275"/>
      <c r="AC24" s="180"/>
      <c r="AD24" s="179" t="e">
        <f>VLOOKUP(#REF!,'Data Validation'!AC:AD,2,FALSE)</f>
        <v>#REF!</v>
      </c>
    </row>
    <row r="25" spans="1:30" ht="13.5" customHeight="1" x14ac:dyDescent="0.2">
      <c r="A25" s="285"/>
      <c r="B25" s="180"/>
      <c r="C25" s="180"/>
      <c r="D25" s="180"/>
      <c r="E25" s="180"/>
      <c r="F25" s="170"/>
      <c r="G25" s="180"/>
      <c r="H25" s="180"/>
      <c r="I25" s="180"/>
      <c r="J25" s="31"/>
      <c r="K25" s="31"/>
      <c r="L25" s="31"/>
      <c r="M25" s="283"/>
      <c r="N25" s="33"/>
      <c r="O25" s="311"/>
      <c r="P25" s="311"/>
      <c r="Q25" s="311"/>
      <c r="R25" s="311"/>
      <c r="S25" s="311"/>
      <c r="T25" s="311"/>
      <c r="U25" s="311"/>
      <c r="V25" s="311"/>
      <c r="W25" s="311"/>
      <c r="X25" s="311"/>
      <c r="Y25" s="311"/>
      <c r="Z25" s="311"/>
      <c r="AA25" s="224">
        <f t="shared" si="0"/>
        <v>0</v>
      </c>
      <c r="AB25" s="275"/>
      <c r="AC25" s="180"/>
      <c r="AD25" s="179" t="e">
        <f>VLOOKUP(#REF!,'Data Validation'!AC:AD,2,FALSE)</f>
        <v>#REF!</v>
      </c>
    </row>
    <row r="26" spans="1:30" ht="13.5" customHeight="1" x14ac:dyDescent="0.2">
      <c r="A26" s="285"/>
      <c r="B26" s="180"/>
      <c r="C26" s="180"/>
      <c r="D26" s="180"/>
      <c r="E26" s="180"/>
      <c r="F26" s="170"/>
      <c r="G26" s="180"/>
      <c r="H26" s="180"/>
      <c r="I26" s="180"/>
      <c r="J26" s="31"/>
      <c r="K26" s="31"/>
      <c r="L26" s="31"/>
      <c r="M26" s="283"/>
      <c r="N26" s="33"/>
      <c r="O26" s="311"/>
      <c r="P26" s="311"/>
      <c r="Q26" s="311"/>
      <c r="R26" s="311"/>
      <c r="S26" s="311"/>
      <c r="T26" s="311"/>
      <c r="U26" s="311"/>
      <c r="V26" s="311"/>
      <c r="W26" s="311"/>
      <c r="X26" s="311"/>
      <c r="Y26" s="311"/>
      <c r="Z26" s="311"/>
      <c r="AA26" s="224">
        <f t="shared" si="0"/>
        <v>0</v>
      </c>
      <c r="AB26" s="275"/>
      <c r="AC26" s="180"/>
      <c r="AD26" s="179" t="e">
        <f>VLOOKUP(#REF!,'Data Validation'!AC:AD,2,FALSE)</f>
        <v>#REF!</v>
      </c>
    </row>
    <row r="27" spans="1:30" ht="13.5" customHeight="1" x14ac:dyDescent="0.2">
      <c r="A27" s="285"/>
      <c r="B27" s="180"/>
      <c r="C27" s="180"/>
      <c r="D27" s="180"/>
      <c r="E27" s="180"/>
      <c r="F27" s="170"/>
      <c r="G27" s="180"/>
      <c r="H27" s="180"/>
      <c r="I27" s="180"/>
      <c r="J27" s="31"/>
      <c r="K27" s="31"/>
      <c r="L27" s="31"/>
      <c r="M27" s="283"/>
      <c r="N27" s="33"/>
      <c r="O27" s="311"/>
      <c r="P27" s="311"/>
      <c r="Q27" s="311"/>
      <c r="R27" s="311"/>
      <c r="S27" s="311"/>
      <c r="T27" s="311"/>
      <c r="U27" s="311"/>
      <c r="V27" s="311"/>
      <c r="W27" s="311"/>
      <c r="X27" s="311"/>
      <c r="Y27" s="311"/>
      <c r="Z27" s="311"/>
      <c r="AA27" s="224">
        <f t="shared" si="0"/>
        <v>0</v>
      </c>
      <c r="AB27" s="275"/>
      <c r="AC27" s="180"/>
      <c r="AD27" s="179" t="e">
        <f>VLOOKUP(#REF!,'Data Validation'!AC:AD,2,FALSE)</f>
        <v>#REF!</v>
      </c>
    </row>
    <row r="28" spans="1:30" ht="13.5" customHeight="1" x14ac:dyDescent="0.2">
      <c r="A28" s="285"/>
      <c r="B28" s="180"/>
      <c r="C28" s="180"/>
      <c r="D28" s="180"/>
      <c r="E28" s="180"/>
      <c r="F28" s="170"/>
      <c r="G28" s="180"/>
      <c r="H28" s="180"/>
      <c r="I28" s="180"/>
      <c r="J28" s="31"/>
      <c r="K28" s="31"/>
      <c r="L28" s="31"/>
      <c r="M28" s="283"/>
      <c r="N28" s="33"/>
      <c r="O28" s="311"/>
      <c r="P28" s="311"/>
      <c r="Q28" s="311"/>
      <c r="R28" s="311"/>
      <c r="S28" s="311"/>
      <c r="T28" s="311"/>
      <c r="U28" s="311"/>
      <c r="V28" s="311"/>
      <c r="W28" s="311"/>
      <c r="X28" s="311"/>
      <c r="Y28" s="311"/>
      <c r="Z28" s="311"/>
      <c r="AA28" s="224">
        <f t="shared" si="0"/>
        <v>0</v>
      </c>
      <c r="AB28" s="275"/>
      <c r="AC28" s="180"/>
      <c r="AD28" s="179" t="e">
        <f>VLOOKUP(#REF!,'Data Validation'!AC:AD,2,FALSE)</f>
        <v>#REF!</v>
      </c>
    </row>
    <row r="29" spans="1:30" ht="13.5" customHeight="1" x14ac:dyDescent="0.2">
      <c r="A29" s="285"/>
      <c r="B29" s="180"/>
      <c r="C29" s="180"/>
      <c r="D29" s="180"/>
      <c r="E29" s="180"/>
      <c r="F29" s="170"/>
      <c r="G29" s="180"/>
      <c r="H29" s="180"/>
      <c r="I29" s="180"/>
      <c r="J29" s="31"/>
      <c r="K29" s="31"/>
      <c r="L29" s="31"/>
      <c r="M29" s="283"/>
      <c r="N29" s="33"/>
      <c r="O29" s="311"/>
      <c r="P29" s="311"/>
      <c r="Q29" s="311"/>
      <c r="R29" s="311"/>
      <c r="S29" s="311"/>
      <c r="T29" s="311"/>
      <c r="U29" s="311"/>
      <c r="V29" s="311"/>
      <c r="W29" s="311"/>
      <c r="X29" s="311"/>
      <c r="Y29" s="311"/>
      <c r="Z29" s="311"/>
      <c r="AA29" s="224">
        <f t="shared" si="0"/>
        <v>0</v>
      </c>
      <c r="AB29" s="275"/>
      <c r="AC29" s="180"/>
      <c r="AD29" s="179" t="e">
        <f>VLOOKUP(#REF!,'Data Validation'!AC:AD,2,FALSE)</f>
        <v>#REF!</v>
      </c>
    </row>
    <row r="30" spans="1:30" ht="13.5" customHeight="1" x14ac:dyDescent="0.2">
      <c r="A30" s="285"/>
      <c r="B30" s="180"/>
      <c r="C30" s="180"/>
      <c r="D30" s="180"/>
      <c r="E30" s="180"/>
      <c r="F30" s="170"/>
      <c r="G30" s="180"/>
      <c r="H30" s="180"/>
      <c r="I30" s="180"/>
      <c r="J30" s="31"/>
      <c r="K30" s="31"/>
      <c r="L30" s="31"/>
      <c r="M30" s="283"/>
      <c r="N30" s="33"/>
      <c r="O30" s="311"/>
      <c r="P30" s="311"/>
      <c r="Q30" s="311"/>
      <c r="R30" s="311"/>
      <c r="S30" s="311"/>
      <c r="T30" s="311"/>
      <c r="U30" s="311"/>
      <c r="V30" s="311"/>
      <c r="W30" s="311"/>
      <c r="X30" s="311"/>
      <c r="Y30" s="311"/>
      <c r="Z30" s="311"/>
      <c r="AA30" s="224">
        <f t="shared" si="0"/>
        <v>0</v>
      </c>
      <c r="AB30" s="275"/>
      <c r="AC30" s="180"/>
      <c r="AD30" s="179" t="e">
        <f>VLOOKUP(#REF!,'Data Validation'!AC:AD,2,FALSE)</f>
        <v>#REF!</v>
      </c>
    </row>
    <row r="31" spans="1:30" ht="13.5" customHeight="1" x14ac:dyDescent="0.2">
      <c r="A31" s="285"/>
      <c r="B31" s="180"/>
      <c r="C31" s="180"/>
      <c r="D31" s="180"/>
      <c r="E31" s="180"/>
      <c r="F31" s="170"/>
      <c r="G31" s="180"/>
      <c r="H31" s="180"/>
      <c r="I31" s="180"/>
      <c r="J31" s="31"/>
      <c r="K31" s="31"/>
      <c r="L31" s="31"/>
      <c r="M31" s="283"/>
      <c r="N31" s="33"/>
      <c r="O31" s="311"/>
      <c r="P31" s="311"/>
      <c r="Q31" s="311"/>
      <c r="R31" s="311"/>
      <c r="S31" s="311"/>
      <c r="T31" s="311"/>
      <c r="U31" s="311"/>
      <c r="V31" s="311"/>
      <c r="W31" s="311"/>
      <c r="X31" s="311"/>
      <c r="Y31" s="311"/>
      <c r="Z31" s="311"/>
      <c r="AA31" s="224">
        <f t="shared" si="0"/>
        <v>0</v>
      </c>
      <c r="AB31" s="275"/>
      <c r="AC31" s="180"/>
      <c r="AD31" s="179" t="e">
        <f>VLOOKUP(#REF!,'Data Validation'!AC:AD,2,FALSE)</f>
        <v>#REF!</v>
      </c>
    </row>
    <row r="32" spans="1:30" ht="13.5" customHeight="1" x14ac:dyDescent="0.2">
      <c r="A32" s="285"/>
      <c r="B32" s="180"/>
      <c r="C32" s="180"/>
      <c r="D32" s="180"/>
      <c r="E32" s="180"/>
      <c r="F32" s="170"/>
      <c r="G32" s="180"/>
      <c r="H32" s="180"/>
      <c r="I32" s="180"/>
      <c r="J32" s="31"/>
      <c r="K32" s="31"/>
      <c r="L32" s="31"/>
      <c r="M32" s="283"/>
      <c r="N32" s="33"/>
      <c r="O32" s="311"/>
      <c r="P32" s="311"/>
      <c r="Q32" s="311"/>
      <c r="R32" s="311"/>
      <c r="S32" s="311"/>
      <c r="T32" s="311"/>
      <c r="U32" s="311"/>
      <c r="V32" s="311"/>
      <c r="W32" s="311"/>
      <c r="X32" s="311"/>
      <c r="Y32" s="311"/>
      <c r="Z32" s="311"/>
      <c r="AA32" s="224">
        <f t="shared" si="0"/>
        <v>0</v>
      </c>
      <c r="AB32" s="275"/>
      <c r="AC32" s="180"/>
      <c r="AD32" s="179" t="e">
        <f>VLOOKUP(#REF!,'Data Validation'!AC:AD,2,FALSE)</f>
        <v>#REF!</v>
      </c>
    </row>
    <row r="33" spans="1:30" ht="13.5" customHeight="1" x14ac:dyDescent="0.2">
      <c r="A33" s="285"/>
      <c r="B33" s="180"/>
      <c r="C33" s="180"/>
      <c r="D33" s="180"/>
      <c r="E33" s="180"/>
      <c r="F33" s="170"/>
      <c r="G33" s="180"/>
      <c r="H33" s="180"/>
      <c r="I33" s="180"/>
      <c r="J33" s="31"/>
      <c r="K33" s="31"/>
      <c r="L33" s="31"/>
      <c r="M33" s="283"/>
      <c r="N33" s="33"/>
      <c r="O33" s="311"/>
      <c r="P33" s="311"/>
      <c r="Q33" s="311"/>
      <c r="R33" s="311"/>
      <c r="S33" s="311"/>
      <c r="T33" s="311"/>
      <c r="U33" s="311"/>
      <c r="V33" s="311"/>
      <c r="W33" s="311"/>
      <c r="X33" s="311"/>
      <c r="Y33" s="311"/>
      <c r="Z33" s="311"/>
      <c r="AA33" s="224">
        <f t="shared" si="0"/>
        <v>0</v>
      </c>
      <c r="AB33" s="275"/>
      <c r="AC33" s="180"/>
      <c r="AD33" s="179" t="e">
        <f>VLOOKUP(#REF!,'Data Validation'!AC:AD,2,FALSE)</f>
        <v>#REF!</v>
      </c>
    </row>
    <row r="34" spans="1:30" ht="13.5" customHeight="1" x14ac:dyDescent="0.2">
      <c r="A34" s="285"/>
      <c r="B34" s="180"/>
      <c r="C34" s="180"/>
      <c r="D34" s="180"/>
      <c r="E34" s="180"/>
      <c r="F34" s="170"/>
      <c r="G34" s="180"/>
      <c r="H34" s="180"/>
      <c r="I34" s="180"/>
      <c r="J34" s="31"/>
      <c r="K34" s="31"/>
      <c r="L34" s="31"/>
      <c r="M34" s="283"/>
      <c r="N34" s="33"/>
      <c r="O34" s="311"/>
      <c r="P34" s="311"/>
      <c r="Q34" s="311"/>
      <c r="R34" s="311"/>
      <c r="S34" s="311"/>
      <c r="T34" s="311"/>
      <c r="U34" s="311"/>
      <c r="V34" s="311"/>
      <c r="W34" s="311"/>
      <c r="X34" s="311"/>
      <c r="Y34" s="311"/>
      <c r="Z34" s="311"/>
      <c r="AA34" s="224">
        <f t="shared" si="0"/>
        <v>0</v>
      </c>
      <c r="AB34" s="275"/>
      <c r="AC34" s="180"/>
      <c r="AD34" s="179" t="e">
        <f>VLOOKUP(#REF!,'Data Validation'!AC:AD,2,FALSE)</f>
        <v>#REF!</v>
      </c>
    </row>
    <row r="35" spans="1:30" ht="13.5" customHeight="1" x14ac:dyDescent="0.2">
      <c r="A35" s="285"/>
      <c r="B35" s="180"/>
      <c r="C35" s="180"/>
      <c r="D35" s="180"/>
      <c r="E35" s="180"/>
      <c r="F35" s="170"/>
      <c r="G35" s="180"/>
      <c r="H35" s="180"/>
      <c r="I35" s="180"/>
      <c r="J35" s="31"/>
      <c r="K35" s="31"/>
      <c r="L35" s="31"/>
      <c r="M35" s="283"/>
      <c r="N35" s="33"/>
      <c r="O35" s="311"/>
      <c r="P35" s="311"/>
      <c r="Q35" s="311"/>
      <c r="R35" s="311"/>
      <c r="S35" s="311"/>
      <c r="T35" s="311"/>
      <c r="U35" s="311"/>
      <c r="V35" s="311"/>
      <c r="W35" s="311"/>
      <c r="X35" s="311"/>
      <c r="Y35" s="311"/>
      <c r="Z35" s="311"/>
      <c r="AA35" s="224">
        <f t="shared" si="0"/>
        <v>0</v>
      </c>
      <c r="AB35" s="275"/>
      <c r="AC35" s="180"/>
      <c r="AD35" s="179" t="e">
        <f>VLOOKUP(#REF!,'Data Validation'!AC:AD,2,FALSE)</f>
        <v>#REF!</v>
      </c>
    </row>
    <row r="36" spans="1:30" ht="13.5" customHeight="1" x14ac:dyDescent="0.2">
      <c r="A36" s="285"/>
      <c r="B36" s="180"/>
      <c r="C36" s="180"/>
      <c r="D36" s="180"/>
      <c r="E36" s="180"/>
      <c r="F36" s="170"/>
      <c r="G36" s="180"/>
      <c r="H36" s="180"/>
      <c r="I36" s="180"/>
      <c r="J36" s="31"/>
      <c r="K36" s="31"/>
      <c r="L36" s="31"/>
      <c r="M36" s="283"/>
      <c r="N36" s="33"/>
      <c r="O36" s="311"/>
      <c r="P36" s="311"/>
      <c r="Q36" s="311"/>
      <c r="R36" s="311"/>
      <c r="S36" s="311"/>
      <c r="T36" s="311"/>
      <c r="U36" s="311"/>
      <c r="V36" s="311"/>
      <c r="W36" s="311"/>
      <c r="X36" s="311"/>
      <c r="Y36" s="311"/>
      <c r="Z36" s="311"/>
      <c r="AA36" s="224">
        <f t="shared" si="0"/>
        <v>0</v>
      </c>
      <c r="AB36" s="275"/>
      <c r="AC36" s="180"/>
      <c r="AD36" s="179" t="e">
        <f>VLOOKUP(#REF!,'Data Validation'!AC:AD,2,FALSE)</f>
        <v>#REF!</v>
      </c>
    </row>
    <row r="37" spans="1:30" ht="13.5" customHeight="1" x14ac:dyDescent="0.2">
      <c r="A37" s="285"/>
      <c r="B37" s="180"/>
      <c r="C37" s="180"/>
      <c r="D37" s="180"/>
      <c r="E37" s="180"/>
      <c r="F37" s="170"/>
      <c r="G37" s="180"/>
      <c r="H37" s="180"/>
      <c r="I37" s="180"/>
      <c r="J37" s="31"/>
      <c r="K37" s="31"/>
      <c r="L37" s="31"/>
      <c r="M37" s="283"/>
      <c r="N37" s="33"/>
      <c r="O37" s="311"/>
      <c r="P37" s="311"/>
      <c r="Q37" s="311"/>
      <c r="R37" s="311"/>
      <c r="S37" s="311"/>
      <c r="T37" s="311"/>
      <c r="U37" s="311"/>
      <c r="V37" s="311"/>
      <c r="W37" s="311"/>
      <c r="X37" s="311"/>
      <c r="Y37" s="311"/>
      <c r="Z37" s="311"/>
      <c r="AA37" s="224">
        <f t="shared" si="0"/>
        <v>0</v>
      </c>
      <c r="AB37" s="275"/>
      <c r="AC37" s="180"/>
      <c r="AD37" s="179" t="e">
        <f>VLOOKUP(#REF!,'Data Validation'!AC:AD,2,FALSE)</f>
        <v>#REF!</v>
      </c>
    </row>
    <row r="38" spans="1:30" ht="13.5" customHeight="1" x14ac:dyDescent="0.2">
      <c r="A38" s="285"/>
      <c r="B38" s="180"/>
      <c r="C38" s="180"/>
      <c r="D38" s="180"/>
      <c r="E38" s="180"/>
      <c r="F38" s="170"/>
      <c r="G38" s="180"/>
      <c r="H38" s="180"/>
      <c r="I38" s="180"/>
      <c r="J38" s="31"/>
      <c r="K38" s="31"/>
      <c r="L38" s="31"/>
      <c r="M38" s="283"/>
      <c r="N38" s="33"/>
      <c r="O38" s="311"/>
      <c r="P38" s="311"/>
      <c r="Q38" s="311"/>
      <c r="R38" s="311"/>
      <c r="S38" s="311"/>
      <c r="T38" s="311"/>
      <c r="U38" s="311"/>
      <c r="V38" s="311"/>
      <c r="W38" s="311"/>
      <c r="X38" s="311"/>
      <c r="Y38" s="311"/>
      <c r="Z38" s="311"/>
      <c r="AA38" s="224">
        <f t="shared" si="0"/>
        <v>0</v>
      </c>
      <c r="AB38" s="275"/>
      <c r="AC38" s="180"/>
      <c r="AD38" s="179" t="e">
        <f>VLOOKUP(#REF!,'Data Validation'!AC:AD,2,FALSE)</f>
        <v>#REF!</v>
      </c>
    </row>
    <row r="39" spans="1:30" ht="13.5" customHeight="1" x14ac:dyDescent="0.2">
      <c r="A39" s="285"/>
      <c r="B39" s="180"/>
      <c r="C39" s="180"/>
      <c r="D39" s="180"/>
      <c r="E39" s="180"/>
      <c r="F39" s="170"/>
      <c r="G39" s="180"/>
      <c r="H39" s="180"/>
      <c r="I39" s="180"/>
      <c r="J39" s="31"/>
      <c r="K39" s="31"/>
      <c r="L39" s="31"/>
      <c r="M39" s="283"/>
      <c r="N39" s="33"/>
      <c r="O39" s="311"/>
      <c r="P39" s="311"/>
      <c r="Q39" s="311"/>
      <c r="R39" s="311"/>
      <c r="S39" s="311"/>
      <c r="T39" s="311"/>
      <c r="U39" s="311"/>
      <c r="V39" s="311"/>
      <c r="W39" s="311"/>
      <c r="X39" s="311"/>
      <c r="Y39" s="311"/>
      <c r="Z39" s="311"/>
      <c r="AA39" s="224">
        <f t="shared" si="0"/>
        <v>0</v>
      </c>
      <c r="AB39" s="275"/>
      <c r="AC39" s="180"/>
      <c r="AD39" s="179" t="e">
        <f>VLOOKUP(#REF!,'Data Validation'!AC:AD,2,FALSE)</f>
        <v>#REF!</v>
      </c>
    </row>
    <row r="40" spans="1:30" ht="13.5" customHeight="1" x14ac:dyDescent="0.2">
      <c r="A40" s="285"/>
      <c r="B40" s="180"/>
      <c r="C40" s="180"/>
      <c r="D40" s="180"/>
      <c r="E40" s="180"/>
      <c r="F40" s="170"/>
      <c r="G40" s="180"/>
      <c r="H40" s="180"/>
      <c r="I40" s="180"/>
      <c r="J40" s="31"/>
      <c r="K40" s="31"/>
      <c r="L40" s="31"/>
      <c r="M40" s="283"/>
      <c r="N40" s="33"/>
      <c r="O40" s="311"/>
      <c r="P40" s="311"/>
      <c r="Q40" s="311"/>
      <c r="R40" s="311"/>
      <c r="S40" s="311"/>
      <c r="T40" s="311"/>
      <c r="U40" s="311"/>
      <c r="V40" s="311"/>
      <c r="W40" s="311"/>
      <c r="X40" s="311"/>
      <c r="Y40" s="311"/>
      <c r="Z40" s="311"/>
      <c r="AA40" s="224">
        <f t="shared" si="0"/>
        <v>0</v>
      </c>
      <c r="AB40" s="275"/>
      <c r="AC40" s="180"/>
      <c r="AD40" s="179" t="e">
        <f>VLOOKUP(#REF!,'Data Validation'!AC:AD,2,FALSE)</f>
        <v>#REF!</v>
      </c>
    </row>
    <row r="41" spans="1:30" ht="13.5" customHeight="1" x14ac:dyDescent="0.2">
      <c r="A41" s="285"/>
      <c r="B41" s="180"/>
      <c r="C41" s="180"/>
      <c r="D41" s="180"/>
      <c r="E41" s="180"/>
      <c r="F41" s="170"/>
      <c r="G41" s="180"/>
      <c r="H41" s="180"/>
      <c r="I41" s="180"/>
      <c r="J41" s="31"/>
      <c r="K41" s="31"/>
      <c r="L41" s="31"/>
      <c r="M41" s="283"/>
      <c r="N41" s="33"/>
      <c r="O41" s="311"/>
      <c r="P41" s="311"/>
      <c r="Q41" s="311"/>
      <c r="R41" s="311"/>
      <c r="S41" s="311"/>
      <c r="T41" s="311"/>
      <c r="U41" s="311"/>
      <c r="V41" s="311"/>
      <c r="W41" s="311"/>
      <c r="X41" s="311"/>
      <c r="Y41" s="311"/>
      <c r="Z41" s="311"/>
      <c r="AA41" s="224">
        <f t="shared" si="0"/>
        <v>0</v>
      </c>
      <c r="AB41" s="275"/>
      <c r="AC41" s="180"/>
      <c r="AD41" s="179" t="e">
        <f>VLOOKUP(#REF!,'Data Validation'!AC:AD,2,FALSE)</f>
        <v>#REF!</v>
      </c>
    </row>
    <row r="42" spans="1:30" ht="13.5" customHeight="1" x14ac:dyDescent="0.2">
      <c r="A42" s="285"/>
      <c r="B42" s="180"/>
      <c r="C42" s="180"/>
      <c r="D42" s="180"/>
      <c r="E42" s="180"/>
      <c r="F42" s="170"/>
      <c r="G42" s="180"/>
      <c r="H42" s="180"/>
      <c r="I42" s="180"/>
      <c r="J42" s="31"/>
      <c r="K42" s="31"/>
      <c r="L42" s="31"/>
      <c r="M42" s="283"/>
      <c r="N42" s="33"/>
      <c r="O42" s="311"/>
      <c r="P42" s="311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224">
        <f t="shared" si="0"/>
        <v>0</v>
      </c>
      <c r="AB42" s="275"/>
      <c r="AC42" s="180"/>
      <c r="AD42" s="179" t="e">
        <f>VLOOKUP(#REF!,'Data Validation'!AC:AD,2,FALSE)</f>
        <v>#REF!</v>
      </c>
    </row>
    <row r="43" spans="1:30" ht="13.5" customHeight="1" x14ac:dyDescent="0.2">
      <c r="A43" s="285"/>
      <c r="B43" s="180"/>
      <c r="C43" s="180"/>
      <c r="D43" s="180"/>
      <c r="E43" s="180"/>
      <c r="F43" s="170"/>
      <c r="G43" s="180"/>
      <c r="H43" s="180"/>
      <c r="I43" s="180"/>
      <c r="J43" s="31"/>
      <c r="K43" s="31"/>
      <c r="L43" s="31"/>
      <c r="M43" s="283"/>
      <c r="N43" s="33"/>
      <c r="O43" s="311"/>
      <c r="P43" s="311"/>
      <c r="Q43" s="311"/>
      <c r="R43" s="311"/>
      <c r="S43" s="311"/>
      <c r="T43" s="311"/>
      <c r="U43" s="311"/>
      <c r="V43" s="311"/>
      <c r="W43" s="311"/>
      <c r="X43" s="311"/>
      <c r="Y43" s="311"/>
      <c r="Z43" s="311"/>
      <c r="AA43" s="224">
        <f t="shared" si="0"/>
        <v>0</v>
      </c>
      <c r="AB43" s="275"/>
      <c r="AC43" s="180"/>
      <c r="AD43" s="179" t="e">
        <f>VLOOKUP(#REF!,'Data Validation'!AC:AD,2,FALSE)</f>
        <v>#REF!</v>
      </c>
    </row>
    <row r="44" spans="1:30" ht="13.5" customHeight="1" x14ac:dyDescent="0.2">
      <c r="A44" s="285"/>
      <c r="B44" s="180"/>
      <c r="C44" s="180"/>
      <c r="D44" s="180"/>
      <c r="E44" s="180"/>
      <c r="F44" s="170"/>
      <c r="G44" s="180"/>
      <c r="H44" s="180"/>
      <c r="I44" s="180"/>
      <c r="J44" s="31"/>
      <c r="K44" s="31"/>
      <c r="L44" s="31"/>
      <c r="M44" s="283"/>
      <c r="N44" s="33"/>
      <c r="O44" s="311"/>
      <c r="P44" s="311"/>
      <c r="Q44" s="311"/>
      <c r="R44" s="311"/>
      <c r="S44" s="311"/>
      <c r="T44" s="311"/>
      <c r="U44" s="311"/>
      <c r="V44" s="311"/>
      <c r="W44" s="311"/>
      <c r="X44" s="311"/>
      <c r="Y44" s="311"/>
      <c r="Z44" s="311"/>
      <c r="AA44" s="224">
        <f t="shared" si="0"/>
        <v>0</v>
      </c>
      <c r="AB44" s="275"/>
      <c r="AC44" s="180"/>
      <c r="AD44" s="179" t="e">
        <f>VLOOKUP(#REF!,'Data Validation'!AC:AD,2,FALSE)</f>
        <v>#REF!</v>
      </c>
    </row>
    <row r="45" spans="1:30" ht="13.5" customHeight="1" x14ac:dyDescent="0.2">
      <c r="A45" s="285"/>
      <c r="B45" s="180"/>
      <c r="C45" s="180"/>
      <c r="D45" s="180"/>
      <c r="E45" s="180"/>
      <c r="F45" s="170"/>
      <c r="G45" s="180"/>
      <c r="H45" s="180"/>
      <c r="I45" s="180"/>
      <c r="J45" s="31"/>
      <c r="K45" s="31"/>
      <c r="L45" s="31"/>
      <c r="M45" s="283"/>
      <c r="N45" s="33"/>
      <c r="O45" s="311"/>
      <c r="P45" s="311"/>
      <c r="Q45" s="311"/>
      <c r="R45" s="311"/>
      <c r="S45" s="311"/>
      <c r="T45" s="311"/>
      <c r="U45" s="311"/>
      <c r="V45" s="311"/>
      <c r="W45" s="311"/>
      <c r="X45" s="311"/>
      <c r="Y45" s="311"/>
      <c r="Z45" s="311"/>
      <c r="AA45" s="224">
        <f t="shared" si="0"/>
        <v>0</v>
      </c>
      <c r="AB45" s="275"/>
      <c r="AC45" s="180"/>
      <c r="AD45" s="179" t="e">
        <f>VLOOKUP(#REF!,'Data Validation'!AC:AD,2,FALSE)</f>
        <v>#REF!</v>
      </c>
    </row>
    <row r="46" spans="1:30" ht="13.5" customHeight="1" x14ac:dyDescent="0.2">
      <c r="A46" s="285"/>
      <c r="B46" s="180"/>
      <c r="C46" s="180"/>
      <c r="D46" s="180"/>
      <c r="E46" s="180"/>
      <c r="F46" s="170"/>
      <c r="G46" s="180"/>
      <c r="H46" s="180"/>
      <c r="I46" s="180"/>
      <c r="J46" s="31"/>
      <c r="K46" s="31"/>
      <c r="L46" s="31"/>
      <c r="M46" s="283"/>
      <c r="N46" s="33"/>
      <c r="O46" s="311"/>
      <c r="P46" s="311"/>
      <c r="Q46" s="311"/>
      <c r="R46" s="311"/>
      <c r="S46" s="311"/>
      <c r="T46" s="311"/>
      <c r="U46" s="311"/>
      <c r="V46" s="311"/>
      <c r="W46" s="311"/>
      <c r="X46" s="311"/>
      <c r="Y46" s="311"/>
      <c r="Z46" s="311"/>
      <c r="AA46" s="224">
        <f t="shared" si="0"/>
        <v>0</v>
      </c>
      <c r="AB46" s="275"/>
      <c r="AC46" s="180"/>
      <c r="AD46" s="179" t="e">
        <f>VLOOKUP(#REF!,'Data Validation'!AC:AD,2,FALSE)</f>
        <v>#REF!</v>
      </c>
    </row>
    <row r="47" spans="1:30" ht="13.5" customHeight="1" x14ac:dyDescent="0.2">
      <c r="A47" s="285"/>
      <c r="B47" s="180"/>
      <c r="C47" s="180"/>
      <c r="D47" s="180"/>
      <c r="E47" s="180"/>
      <c r="F47" s="170"/>
      <c r="G47" s="180"/>
      <c r="H47" s="180"/>
      <c r="I47" s="180"/>
      <c r="J47" s="31"/>
      <c r="K47" s="31"/>
      <c r="L47" s="31"/>
      <c r="M47" s="283"/>
      <c r="N47" s="33"/>
      <c r="O47" s="311"/>
      <c r="P47" s="311"/>
      <c r="Q47" s="311"/>
      <c r="R47" s="311"/>
      <c r="S47" s="311"/>
      <c r="T47" s="311"/>
      <c r="U47" s="311"/>
      <c r="V47" s="311"/>
      <c r="W47" s="311"/>
      <c r="X47" s="311"/>
      <c r="Y47" s="311"/>
      <c r="Z47" s="311"/>
      <c r="AA47" s="224">
        <f t="shared" si="0"/>
        <v>0</v>
      </c>
      <c r="AB47" s="275"/>
      <c r="AC47" s="180"/>
      <c r="AD47" s="179" t="e">
        <f>VLOOKUP(#REF!,'Data Validation'!AC:AD,2,FALSE)</f>
        <v>#REF!</v>
      </c>
    </row>
    <row r="48" spans="1:30" ht="13.5" customHeight="1" x14ac:dyDescent="0.2">
      <c r="A48" s="285"/>
      <c r="B48" s="180"/>
      <c r="C48" s="180"/>
      <c r="D48" s="180"/>
      <c r="E48" s="180"/>
      <c r="F48" s="170"/>
      <c r="G48" s="180"/>
      <c r="H48" s="180"/>
      <c r="I48" s="180"/>
      <c r="J48" s="31"/>
      <c r="K48" s="31"/>
      <c r="L48" s="31"/>
      <c r="M48" s="283"/>
      <c r="N48" s="33"/>
      <c r="O48" s="311"/>
      <c r="P48" s="311"/>
      <c r="Q48" s="311"/>
      <c r="R48" s="311"/>
      <c r="S48" s="311"/>
      <c r="T48" s="311"/>
      <c r="U48" s="311"/>
      <c r="V48" s="311"/>
      <c r="W48" s="311"/>
      <c r="X48" s="311"/>
      <c r="Y48" s="311"/>
      <c r="Z48" s="311"/>
      <c r="AA48" s="224">
        <f t="shared" si="0"/>
        <v>0</v>
      </c>
      <c r="AB48" s="275"/>
      <c r="AC48" s="180"/>
      <c r="AD48" s="179" t="e">
        <f>VLOOKUP(#REF!,'Data Validation'!AC:AD,2,FALSE)</f>
        <v>#REF!</v>
      </c>
    </row>
    <row r="49" spans="1:30" ht="13.5" customHeight="1" x14ac:dyDescent="0.2">
      <c r="A49" s="285"/>
      <c r="B49" s="180"/>
      <c r="C49" s="180"/>
      <c r="D49" s="180"/>
      <c r="E49" s="180"/>
      <c r="F49" s="170"/>
      <c r="G49" s="180"/>
      <c r="H49" s="180"/>
      <c r="I49" s="180"/>
      <c r="J49" s="31"/>
      <c r="K49" s="31"/>
      <c r="L49" s="31"/>
      <c r="M49" s="283"/>
      <c r="N49" s="33"/>
      <c r="O49" s="311"/>
      <c r="P49" s="311"/>
      <c r="Q49" s="311"/>
      <c r="R49" s="311"/>
      <c r="S49" s="311"/>
      <c r="T49" s="311"/>
      <c r="U49" s="311"/>
      <c r="V49" s="311"/>
      <c r="W49" s="311"/>
      <c r="X49" s="311"/>
      <c r="Y49" s="311"/>
      <c r="Z49" s="311"/>
      <c r="AA49" s="224">
        <f t="shared" si="0"/>
        <v>0</v>
      </c>
      <c r="AB49" s="275"/>
      <c r="AC49" s="180"/>
      <c r="AD49" s="179" t="e">
        <f>VLOOKUP(#REF!,'Data Validation'!AC:AD,2,FALSE)</f>
        <v>#REF!</v>
      </c>
    </row>
    <row r="50" spans="1:30" ht="13.5" customHeight="1" x14ac:dyDescent="0.2">
      <c r="A50" s="285"/>
      <c r="B50" s="180"/>
      <c r="C50" s="180"/>
      <c r="D50" s="180"/>
      <c r="E50" s="180"/>
      <c r="F50" s="170"/>
      <c r="G50" s="180"/>
      <c r="H50" s="180"/>
      <c r="I50" s="180"/>
      <c r="J50" s="31"/>
      <c r="K50" s="31"/>
      <c r="L50" s="31"/>
      <c r="M50" s="283"/>
      <c r="N50" s="33"/>
      <c r="O50" s="311"/>
      <c r="P50" s="311"/>
      <c r="Q50" s="311"/>
      <c r="R50" s="311"/>
      <c r="S50" s="311"/>
      <c r="T50" s="311"/>
      <c r="U50" s="311"/>
      <c r="V50" s="311"/>
      <c r="W50" s="311"/>
      <c r="X50" s="311"/>
      <c r="Y50" s="311"/>
      <c r="Z50" s="311"/>
      <c r="AA50" s="224">
        <f t="shared" si="0"/>
        <v>0</v>
      </c>
      <c r="AB50" s="275"/>
      <c r="AC50" s="180"/>
      <c r="AD50" s="179" t="e">
        <f>VLOOKUP(#REF!,'Data Validation'!AC:AD,2,FALSE)</f>
        <v>#REF!</v>
      </c>
    </row>
    <row r="51" spans="1:30" ht="13.5" customHeight="1" x14ac:dyDescent="0.2">
      <c r="A51" s="285"/>
      <c r="B51" s="180"/>
      <c r="C51" s="180"/>
      <c r="D51" s="180"/>
      <c r="E51" s="180"/>
      <c r="F51" s="170"/>
      <c r="G51" s="180"/>
      <c r="H51" s="180"/>
      <c r="I51" s="180"/>
      <c r="J51" s="31"/>
      <c r="K51" s="31"/>
      <c r="L51" s="31"/>
      <c r="M51" s="283"/>
      <c r="N51" s="33"/>
      <c r="O51" s="311"/>
      <c r="P51" s="311"/>
      <c r="Q51" s="311"/>
      <c r="R51" s="311"/>
      <c r="S51" s="311"/>
      <c r="T51" s="311"/>
      <c r="U51" s="311"/>
      <c r="V51" s="311"/>
      <c r="W51" s="311"/>
      <c r="X51" s="311"/>
      <c r="Y51" s="311"/>
      <c r="Z51" s="311"/>
      <c r="AA51" s="224">
        <f t="shared" si="0"/>
        <v>0</v>
      </c>
      <c r="AB51" s="275"/>
      <c r="AC51" s="180"/>
      <c r="AD51" s="179" t="e">
        <f>VLOOKUP(#REF!,'Data Validation'!AC:AD,2,FALSE)</f>
        <v>#REF!</v>
      </c>
    </row>
    <row r="52" spans="1:30" ht="13.5" customHeight="1" x14ac:dyDescent="0.2">
      <c r="A52" s="285"/>
      <c r="B52" s="180"/>
      <c r="C52" s="180"/>
      <c r="D52" s="180"/>
      <c r="E52" s="180"/>
      <c r="F52" s="170"/>
      <c r="G52" s="180"/>
      <c r="H52" s="180"/>
      <c r="I52" s="180"/>
      <c r="J52" s="31"/>
      <c r="K52" s="31"/>
      <c r="L52" s="31"/>
      <c r="M52" s="283"/>
      <c r="N52" s="33"/>
      <c r="O52" s="311"/>
      <c r="P52" s="311"/>
      <c r="Q52" s="311"/>
      <c r="R52" s="311"/>
      <c r="S52" s="311"/>
      <c r="T52" s="311"/>
      <c r="U52" s="311"/>
      <c r="V52" s="311"/>
      <c r="W52" s="311"/>
      <c r="X52" s="311"/>
      <c r="Y52" s="311"/>
      <c r="Z52" s="311"/>
      <c r="AA52" s="224">
        <f t="shared" si="0"/>
        <v>0</v>
      </c>
      <c r="AB52" s="275"/>
      <c r="AC52" s="180"/>
      <c r="AD52" s="179" t="e">
        <f>VLOOKUP(#REF!,'Data Validation'!AC:AD,2,FALSE)</f>
        <v>#REF!</v>
      </c>
    </row>
    <row r="53" spans="1:30" ht="13.5" customHeight="1" x14ac:dyDescent="0.2">
      <c r="A53" s="285"/>
      <c r="B53" s="180"/>
      <c r="C53" s="180"/>
      <c r="D53" s="180"/>
      <c r="E53" s="180"/>
      <c r="F53" s="170"/>
      <c r="G53" s="180"/>
      <c r="H53" s="180"/>
      <c r="I53" s="180"/>
      <c r="J53" s="31"/>
      <c r="K53" s="31"/>
      <c r="L53" s="31"/>
      <c r="M53" s="283"/>
      <c r="N53" s="33"/>
      <c r="O53" s="311"/>
      <c r="P53" s="311"/>
      <c r="Q53" s="311"/>
      <c r="R53" s="311"/>
      <c r="S53" s="311"/>
      <c r="T53" s="311"/>
      <c r="U53" s="311"/>
      <c r="V53" s="311"/>
      <c r="W53" s="311"/>
      <c r="X53" s="311"/>
      <c r="Y53" s="311"/>
      <c r="Z53" s="311"/>
      <c r="AA53" s="224">
        <f t="shared" si="0"/>
        <v>0</v>
      </c>
      <c r="AB53" s="275"/>
      <c r="AC53" s="180"/>
      <c r="AD53" s="179" t="e">
        <f>VLOOKUP(#REF!,'Data Validation'!AC:AD,2,FALSE)</f>
        <v>#REF!</v>
      </c>
    </row>
    <row r="54" spans="1:30" ht="13.5" customHeight="1" x14ac:dyDescent="0.2">
      <c r="A54" s="285"/>
      <c r="B54" s="180"/>
      <c r="C54" s="180"/>
      <c r="D54" s="180"/>
      <c r="E54" s="180"/>
      <c r="F54" s="170"/>
      <c r="G54" s="180"/>
      <c r="H54" s="180"/>
      <c r="I54" s="180"/>
      <c r="J54" s="31"/>
      <c r="K54" s="31"/>
      <c r="L54" s="31"/>
      <c r="M54" s="283"/>
      <c r="N54" s="33"/>
      <c r="O54" s="311"/>
      <c r="P54" s="311"/>
      <c r="Q54" s="311"/>
      <c r="R54" s="311"/>
      <c r="S54" s="311"/>
      <c r="T54" s="311"/>
      <c r="U54" s="311"/>
      <c r="V54" s="311"/>
      <c r="W54" s="311"/>
      <c r="X54" s="311"/>
      <c r="Y54" s="311"/>
      <c r="Z54" s="311"/>
      <c r="AA54" s="224">
        <f t="shared" si="0"/>
        <v>0</v>
      </c>
      <c r="AB54" s="275"/>
      <c r="AC54" s="180"/>
      <c r="AD54" s="179" t="e">
        <f>VLOOKUP(#REF!,'Data Validation'!AC:AD,2,FALSE)</f>
        <v>#REF!</v>
      </c>
    </row>
    <row r="55" spans="1:30" ht="13.5" customHeight="1" x14ac:dyDescent="0.2">
      <c r="A55" s="285"/>
      <c r="B55" s="180"/>
      <c r="C55" s="180"/>
      <c r="D55" s="180"/>
      <c r="E55" s="180"/>
      <c r="F55" s="170"/>
      <c r="G55" s="180"/>
      <c r="H55" s="180"/>
      <c r="I55" s="180"/>
      <c r="J55" s="31"/>
      <c r="K55" s="31"/>
      <c r="L55" s="31"/>
      <c r="M55" s="283"/>
      <c r="N55" s="33"/>
      <c r="O55" s="311"/>
      <c r="P55" s="311"/>
      <c r="Q55" s="311"/>
      <c r="R55" s="311"/>
      <c r="S55" s="311"/>
      <c r="T55" s="311"/>
      <c r="U55" s="311"/>
      <c r="V55" s="311"/>
      <c r="W55" s="311"/>
      <c r="X55" s="311"/>
      <c r="Y55" s="311"/>
      <c r="Z55" s="311"/>
      <c r="AA55" s="224">
        <f t="shared" si="0"/>
        <v>0</v>
      </c>
      <c r="AB55" s="275"/>
      <c r="AC55" s="180"/>
      <c r="AD55" s="179" t="e">
        <f>VLOOKUP(#REF!,'Data Validation'!AC:AD,2,FALSE)</f>
        <v>#REF!</v>
      </c>
    </row>
    <row r="56" spans="1:30" ht="13.5" customHeight="1" x14ac:dyDescent="0.2">
      <c r="A56" s="285"/>
      <c r="B56" s="180"/>
      <c r="C56" s="180"/>
      <c r="D56" s="180"/>
      <c r="E56" s="180"/>
      <c r="F56" s="170"/>
      <c r="G56" s="180"/>
      <c r="H56" s="180"/>
      <c r="I56" s="180"/>
      <c r="J56" s="31"/>
      <c r="K56" s="31"/>
      <c r="L56" s="31"/>
      <c r="M56" s="283"/>
      <c r="N56" s="33"/>
      <c r="O56" s="311"/>
      <c r="P56" s="311"/>
      <c r="Q56" s="311"/>
      <c r="R56" s="311"/>
      <c r="S56" s="311"/>
      <c r="T56" s="311"/>
      <c r="U56" s="311"/>
      <c r="V56" s="311"/>
      <c r="W56" s="311"/>
      <c r="X56" s="311"/>
      <c r="Y56" s="311"/>
      <c r="Z56" s="311"/>
      <c r="AA56" s="224">
        <f t="shared" si="0"/>
        <v>0</v>
      </c>
      <c r="AB56" s="275"/>
      <c r="AC56" s="180"/>
      <c r="AD56" s="179" t="e">
        <f>VLOOKUP(#REF!,'Data Validation'!AC:AD,2,FALSE)</f>
        <v>#REF!</v>
      </c>
    </row>
    <row r="57" spans="1:30" ht="13.5" customHeight="1" x14ac:dyDescent="0.2">
      <c r="A57" s="285"/>
      <c r="B57" s="180"/>
      <c r="C57" s="180"/>
      <c r="D57" s="180"/>
      <c r="E57" s="180"/>
      <c r="F57" s="170"/>
      <c r="G57" s="180"/>
      <c r="H57" s="180"/>
      <c r="I57" s="180"/>
      <c r="J57" s="31"/>
      <c r="K57" s="31"/>
      <c r="L57" s="31"/>
      <c r="M57" s="283"/>
      <c r="N57" s="33"/>
      <c r="O57" s="311"/>
      <c r="P57" s="311"/>
      <c r="Q57" s="311"/>
      <c r="R57" s="311"/>
      <c r="S57" s="311"/>
      <c r="T57" s="311"/>
      <c r="U57" s="311"/>
      <c r="V57" s="311"/>
      <c r="W57" s="311"/>
      <c r="X57" s="311"/>
      <c r="Y57" s="311"/>
      <c r="Z57" s="311"/>
      <c r="AA57" s="224">
        <f t="shared" si="0"/>
        <v>0</v>
      </c>
      <c r="AB57" s="275"/>
      <c r="AC57" s="180"/>
      <c r="AD57" s="179" t="e">
        <f>VLOOKUP(#REF!,'Data Validation'!AC:AD,2,FALSE)</f>
        <v>#REF!</v>
      </c>
    </row>
    <row r="58" spans="1:30" ht="13.5" customHeight="1" x14ac:dyDescent="0.2">
      <c r="A58" s="285"/>
      <c r="B58" s="180"/>
      <c r="C58" s="180"/>
      <c r="D58" s="180"/>
      <c r="E58" s="180"/>
      <c r="F58" s="170"/>
      <c r="G58" s="180"/>
      <c r="H58" s="180"/>
      <c r="I58" s="180"/>
      <c r="J58" s="31"/>
      <c r="K58" s="31"/>
      <c r="L58" s="31"/>
      <c r="M58" s="283"/>
      <c r="N58" s="33"/>
      <c r="O58" s="311"/>
      <c r="P58" s="311"/>
      <c r="Q58" s="311"/>
      <c r="R58" s="311"/>
      <c r="S58" s="311"/>
      <c r="T58" s="311"/>
      <c r="U58" s="311"/>
      <c r="V58" s="311"/>
      <c r="W58" s="311"/>
      <c r="X58" s="311"/>
      <c r="Y58" s="311"/>
      <c r="Z58" s="311"/>
      <c r="AA58" s="224">
        <f t="shared" si="0"/>
        <v>0</v>
      </c>
      <c r="AB58" s="275"/>
      <c r="AC58" s="180"/>
      <c r="AD58" s="179" t="e">
        <f>VLOOKUP(#REF!,'Data Validation'!AC:AD,2,FALSE)</f>
        <v>#REF!</v>
      </c>
    </row>
    <row r="59" spans="1:30" ht="13.5" customHeight="1" x14ac:dyDescent="0.2">
      <c r="A59" s="285"/>
      <c r="B59" s="180"/>
      <c r="C59" s="180"/>
      <c r="D59" s="180"/>
      <c r="E59" s="180"/>
      <c r="F59" s="170"/>
      <c r="G59" s="180"/>
      <c r="H59" s="180"/>
      <c r="I59" s="180"/>
      <c r="J59" s="31"/>
      <c r="K59" s="31"/>
      <c r="L59" s="31"/>
      <c r="M59" s="283"/>
      <c r="N59" s="33"/>
      <c r="O59" s="311"/>
      <c r="P59" s="311"/>
      <c r="Q59" s="311"/>
      <c r="R59" s="311"/>
      <c r="S59" s="311"/>
      <c r="T59" s="311"/>
      <c r="U59" s="311"/>
      <c r="V59" s="311"/>
      <c r="W59" s="311"/>
      <c r="X59" s="311"/>
      <c r="Y59" s="311"/>
      <c r="Z59" s="311"/>
      <c r="AA59" s="224">
        <f t="shared" si="0"/>
        <v>0</v>
      </c>
      <c r="AB59" s="275"/>
      <c r="AC59" s="180"/>
      <c r="AD59" s="179" t="e">
        <f>VLOOKUP(#REF!,'Data Validation'!AC:AD,2,FALSE)</f>
        <v>#REF!</v>
      </c>
    </row>
    <row r="60" spans="1:30" ht="13.5" customHeight="1" x14ac:dyDescent="0.2">
      <c r="A60" s="285"/>
      <c r="B60" s="180"/>
      <c r="C60" s="180"/>
      <c r="D60" s="180"/>
      <c r="E60" s="180"/>
      <c r="F60" s="170"/>
      <c r="G60" s="180"/>
      <c r="H60" s="180"/>
      <c r="I60" s="180"/>
      <c r="J60" s="31"/>
      <c r="K60" s="31"/>
      <c r="L60" s="31"/>
      <c r="M60" s="283"/>
      <c r="N60" s="33"/>
      <c r="O60" s="311"/>
      <c r="P60" s="311"/>
      <c r="Q60" s="311"/>
      <c r="R60" s="311"/>
      <c r="S60" s="311"/>
      <c r="T60" s="311"/>
      <c r="U60" s="311"/>
      <c r="V60" s="311"/>
      <c r="W60" s="311"/>
      <c r="X60" s="311"/>
      <c r="Y60" s="311"/>
      <c r="Z60" s="311"/>
      <c r="AA60" s="224">
        <f t="shared" si="0"/>
        <v>0</v>
      </c>
      <c r="AB60" s="275"/>
      <c r="AC60" s="180"/>
      <c r="AD60" s="179" t="e">
        <f>VLOOKUP(#REF!,'Data Validation'!AC:AD,2,FALSE)</f>
        <v>#REF!</v>
      </c>
    </row>
    <row r="61" spans="1:30" ht="13.5" customHeight="1" x14ac:dyDescent="0.2">
      <c r="A61" s="285"/>
      <c r="B61" s="180"/>
      <c r="C61" s="180"/>
      <c r="D61" s="180"/>
      <c r="E61" s="180"/>
      <c r="F61" s="170"/>
      <c r="G61" s="180"/>
      <c r="H61" s="180"/>
      <c r="I61" s="180"/>
      <c r="J61" s="31"/>
      <c r="K61" s="31"/>
      <c r="L61" s="31"/>
      <c r="M61" s="283"/>
      <c r="N61" s="33"/>
      <c r="O61" s="311"/>
      <c r="P61" s="311"/>
      <c r="Q61" s="311"/>
      <c r="R61" s="311"/>
      <c r="S61" s="311"/>
      <c r="T61" s="311"/>
      <c r="U61" s="311"/>
      <c r="V61" s="311"/>
      <c r="W61" s="311"/>
      <c r="X61" s="311"/>
      <c r="Y61" s="311"/>
      <c r="Z61" s="311"/>
      <c r="AA61" s="224">
        <f t="shared" si="0"/>
        <v>0</v>
      </c>
      <c r="AB61" s="275"/>
      <c r="AC61" s="180"/>
      <c r="AD61" s="179" t="e">
        <f>VLOOKUP(#REF!,'Data Validation'!AC:AD,2,FALSE)</f>
        <v>#REF!</v>
      </c>
    </row>
    <row r="62" spans="1:30" ht="13.5" customHeight="1" x14ac:dyDescent="0.2">
      <c r="A62" s="285"/>
      <c r="B62" s="180"/>
      <c r="C62" s="180"/>
      <c r="D62" s="180"/>
      <c r="E62" s="180"/>
      <c r="F62" s="170"/>
      <c r="G62" s="180"/>
      <c r="H62" s="180"/>
      <c r="I62" s="180"/>
      <c r="J62" s="31"/>
      <c r="K62" s="31"/>
      <c r="L62" s="31"/>
      <c r="M62" s="283"/>
      <c r="N62" s="33"/>
      <c r="O62" s="311"/>
      <c r="P62" s="311"/>
      <c r="Q62" s="311"/>
      <c r="R62" s="311"/>
      <c r="S62" s="311"/>
      <c r="T62" s="311"/>
      <c r="U62" s="311"/>
      <c r="V62" s="311"/>
      <c r="W62" s="311"/>
      <c r="X62" s="311"/>
      <c r="Y62" s="311"/>
      <c r="Z62" s="311"/>
      <c r="AA62" s="224">
        <f t="shared" si="0"/>
        <v>0</v>
      </c>
      <c r="AB62" s="275"/>
      <c r="AC62" s="180"/>
      <c r="AD62" s="179" t="e">
        <f>VLOOKUP(#REF!,'Data Validation'!AC:AD,2,FALSE)</f>
        <v>#REF!</v>
      </c>
    </row>
    <row r="63" spans="1:30" ht="13.5" customHeight="1" x14ac:dyDescent="0.2">
      <c r="A63" s="285"/>
      <c r="B63" s="180"/>
      <c r="C63" s="180"/>
      <c r="D63" s="180"/>
      <c r="E63" s="180"/>
      <c r="F63" s="170"/>
      <c r="G63" s="180"/>
      <c r="H63" s="180"/>
      <c r="I63" s="180"/>
      <c r="J63" s="31"/>
      <c r="K63" s="31"/>
      <c r="L63" s="31"/>
      <c r="M63" s="283"/>
      <c r="N63" s="33"/>
      <c r="O63" s="311"/>
      <c r="P63" s="311"/>
      <c r="Q63" s="311"/>
      <c r="R63" s="311"/>
      <c r="S63" s="311"/>
      <c r="T63" s="311"/>
      <c r="U63" s="311"/>
      <c r="V63" s="311"/>
      <c r="W63" s="311"/>
      <c r="X63" s="311"/>
      <c r="Y63" s="311"/>
      <c r="Z63" s="311"/>
      <c r="AA63" s="224">
        <f t="shared" si="0"/>
        <v>0</v>
      </c>
      <c r="AB63" s="275"/>
      <c r="AC63" s="180"/>
      <c r="AD63" s="179" t="e">
        <f>VLOOKUP(#REF!,'Data Validation'!AC:AD,2,FALSE)</f>
        <v>#REF!</v>
      </c>
    </row>
    <row r="64" spans="1:30" ht="13.5" customHeight="1" x14ac:dyDescent="0.2">
      <c r="A64" s="285"/>
      <c r="B64" s="180"/>
      <c r="C64" s="180"/>
      <c r="D64" s="180"/>
      <c r="E64" s="180"/>
      <c r="F64" s="170"/>
      <c r="G64" s="180"/>
      <c r="H64" s="180"/>
      <c r="I64" s="180"/>
      <c r="J64" s="31"/>
      <c r="K64" s="31"/>
      <c r="L64" s="31"/>
      <c r="M64" s="283"/>
      <c r="N64" s="33"/>
      <c r="O64" s="311"/>
      <c r="P64" s="311"/>
      <c r="Q64" s="311"/>
      <c r="R64" s="311"/>
      <c r="S64" s="311"/>
      <c r="T64" s="311"/>
      <c r="U64" s="311"/>
      <c r="V64" s="311"/>
      <c r="W64" s="311"/>
      <c r="X64" s="311"/>
      <c r="Y64" s="311"/>
      <c r="Z64" s="311"/>
      <c r="AA64" s="224">
        <f t="shared" si="0"/>
        <v>0</v>
      </c>
      <c r="AB64" s="275"/>
      <c r="AC64" s="180"/>
      <c r="AD64" s="179" t="e">
        <f>VLOOKUP(#REF!,'Data Validation'!AC:AD,2,FALSE)</f>
        <v>#REF!</v>
      </c>
    </row>
    <row r="65" spans="1:30" ht="13.5" customHeight="1" x14ac:dyDescent="0.2">
      <c r="A65" s="285"/>
      <c r="B65" s="180"/>
      <c r="C65" s="180"/>
      <c r="D65" s="180"/>
      <c r="E65" s="180"/>
      <c r="F65" s="170"/>
      <c r="G65" s="180"/>
      <c r="H65" s="180"/>
      <c r="I65" s="180"/>
      <c r="J65" s="31"/>
      <c r="K65" s="31"/>
      <c r="L65" s="31"/>
      <c r="M65" s="283"/>
      <c r="N65" s="33"/>
      <c r="O65" s="311"/>
      <c r="P65" s="311"/>
      <c r="Q65" s="311"/>
      <c r="R65" s="311"/>
      <c r="S65" s="311"/>
      <c r="T65" s="311"/>
      <c r="U65" s="311"/>
      <c r="V65" s="311"/>
      <c r="W65" s="311"/>
      <c r="X65" s="311"/>
      <c r="Y65" s="311"/>
      <c r="Z65" s="311"/>
      <c r="AA65" s="224">
        <f t="shared" si="0"/>
        <v>0</v>
      </c>
      <c r="AB65" s="275"/>
      <c r="AC65" s="180"/>
      <c r="AD65" s="179" t="e">
        <f>VLOOKUP(#REF!,'Data Validation'!AC:AD,2,FALSE)</f>
        <v>#REF!</v>
      </c>
    </row>
    <row r="66" spans="1:30" ht="13.5" customHeight="1" x14ac:dyDescent="0.2">
      <c r="A66" s="285"/>
      <c r="B66" s="180"/>
      <c r="C66" s="180"/>
      <c r="D66" s="180"/>
      <c r="E66" s="180"/>
      <c r="F66" s="170"/>
      <c r="G66" s="180"/>
      <c r="H66" s="180"/>
      <c r="I66" s="180"/>
      <c r="J66" s="31"/>
      <c r="K66" s="31"/>
      <c r="L66" s="31"/>
      <c r="M66" s="283"/>
      <c r="N66" s="33"/>
      <c r="O66" s="311"/>
      <c r="P66" s="311"/>
      <c r="Q66" s="311"/>
      <c r="R66" s="311"/>
      <c r="S66" s="311"/>
      <c r="T66" s="311"/>
      <c r="U66" s="311"/>
      <c r="V66" s="311"/>
      <c r="W66" s="311"/>
      <c r="X66" s="311"/>
      <c r="Y66" s="311"/>
      <c r="Z66" s="311"/>
      <c r="AA66" s="224">
        <f t="shared" si="0"/>
        <v>0</v>
      </c>
      <c r="AB66" s="275"/>
      <c r="AC66" s="180"/>
      <c r="AD66" s="179" t="e">
        <f>VLOOKUP(#REF!,'Data Validation'!AC:AD,2,FALSE)</f>
        <v>#REF!</v>
      </c>
    </row>
    <row r="67" spans="1:30" ht="13.5" customHeight="1" x14ac:dyDescent="0.2">
      <c r="A67" s="285"/>
      <c r="B67" s="180"/>
      <c r="C67" s="180"/>
      <c r="D67" s="180"/>
      <c r="E67" s="180"/>
      <c r="F67" s="170"/>
      <c r="G67" s="180"/>
      <c r="H67" s="180"/>
      <c r="I67" s="180"/>
      <c r="J67" s="31"/>
      <c r="K67" s="31"/>
      <c r="L67" s="31"/>
      <c r="M67" s="283"/>
      <c r="N67" s="33"/>
      <c r="O67" s="311"/>
      <c r="P67" s="311"/>
      <c r="Q67" s="311"/>
      <c r="R67" s="311"/>
      <c r="S67" s="311"/>
      <c r="T67" s="311"/>
      <c r="U67" s="311"/>
      <c r="V67" s="311"/>
      <c r="W67" s="311"/>
      <c r="X67" s="311"/>
      <c r="Y67" s="311"/>
      <c r="Z67" s="311"/>
      <c r="AA67" s="224">
        <f t="shared" si="0"/>
        <v>0</v>
      </c>
      <c r="AB67" s="275"/>
      <c r="AC67" s="180"/>
      <c r="AD67" s="179" t="e">
        <f>VLOOKUP(#REF!,'Data Validation'!AC:AD,2,FALSE)</f>
        <v>#REF!</v>
      </c>
    </row>
    <row r="68" spans="1:30" ht="13.5" customHeight="1" x14ac:dyDescent="0.2">
      <c r="A68" s="285"/>
      <c r="B68" s="180"/>
      <c r="C68" s="180"/>
      <c r="D68" s="180"/>
      <c r="E68" s="180"/>
      <c r="F68" s="170"/>
      <c r="G68" s="180"/>
      <c r="H68" s="180"/>
      <c r="I68" s="180"/>
      <c r="J68" s="31"/>
      <c r="K68" s="31"/>
      <c r="L68" s="31"/>
      <c r="M68" s="283"/>
      <c r="N68" s="33"/>
      <c r="O68" s="311"/>
      <c r="P68" s="311"/>
      <c r="Q68" s="311"/>
      <c r="R68" s="311"/>
      <c r="S68" s="311"/>
      <c r="T68" s="311"/>
      <c r="U68" s="311"/>
      <c r="V68" s="311"/>
      <c r="W68" s="311"/>
      <c r="X68" s="311"/>
      <c r="Y68" s="311"/>
      <c r="Z68" s="311"/>
      <c r="AA68" s="224">
        <f t="shared" si="0"/>
        <v>0</v>
      </c>
      <c r="AB68" s="275"/>
      <c r="AC68" s="180"/>
      <c r="AD68" s="179" t="e">
        <f>VLOOKUP(#REF!,'Data Validation'!AC:AD,2,FALSE)</f>
        <v>#REF!</v>
      </c>
    </row>
    <row r="69" spans="1:30" ht="13.5" customHeight="1" x14ac:dyDescent="0.2">
      <c r="A69" s="285"/>
      <c r="B69" s="180"/>
      <c r="C69" s="180"/>
      <c r="D69" s="180"/>
      <c r="E69" s="180"/>
      <c r="F69" s="170"/>
      <c r="G69" s="180"/>
      <c r="H69" s="180"/>
      <c r="I69" s="180"/>
      <c r="J69" s="31"/>
      <c r="K69" s="31"/>
      <c r="L69" s="31"/>
      <c r="M69" s="283"/>
      <c r="N69" s="33"/>
      <c r="O69" s="311"/>
      <c r="P69" s="311"/>
      <c r="Q69" s="311"/>
      <c r="R69" s="311"/>
      <c r="S69" s="311"/>
      <c r="T69" s="311"/>
      <c r="U69" s="311"/>
      <c r="V69" s="311"/>
      <c r="W69" s="311"/>
      <c r="X69" s="311"/>
      <c r="Y69" s="311"/>
      <c r="Z69" s="311"/>
      <c r="AA69" s="224">
        <f t="shared" si="0"/>
        <v>0</v>
      </c>
      <c r="AB69" s="275"/>
      <c r="AC69" s="180"/>
      <c r="AD69" s="179" t="e">
        <f>VLOOKUP(#REF!,'Data Validation'!AC:AD,2,FALSE)</f>
        <v>#REF!</v>
      </c>
    </row>
    <row r="70" spans="1:30" ht="13.5" customHeight="1" x14ac:dyDescent="0.2">
      <c r="A70" s="285"/>
      <c r="B70" s="180"/>
      <c r="C70" s="180"/>
      <c r="D70" s="180"/>
      <c r="E70" s="180"/>
      <c r="F70" s="170"/>
      <c r="G70" s="180"/>
      <c r="H70" s="180"/>
      <c r="I70" s="180"/>
      <c r="J70" s="31"/>
      <c r="K70" s="31"/>
      <c r="L70" s="31"/>
      <c r="M70" s="283"/>
      <c r="N70" s="33"/>
      <c r="O70" s="311"/>
      <c r="P70" s="311"/>
      <c r="Q70" s="311"/>
      <c r="R70" s="311"/>
      <c r="S70" s="311"/>
      <c r="T70" s="311"/>
      <c r="U70" s="311"/>
      <c r="V70" s="311"/>
      <c r="W70" s="311"/>
      <c r="X70" s="311"/>
      <c r="Y70" s="311"/>
      <c r="Z70" s="311"/>
      <c r="AA70" s="224">
        <f t="shared" si="0"/>
        <v>0</v>
      </c>
      <c r="AB70" s="275"/>
      <c r="AC70" s="180"/>
      <c r="AD70" s="179" t="e">
        <f>VLOOKUP(#REF!,'Data Validation'!AC:AD,2,FALSE)</f>
        <v>#REF!</v>
      </c>
    </row>
    <row r="71" spans="1:30" ht="13.5" customHeight="1" x14ac:dyDescent="0.2">
      <c r="A71" s="285"/>
      <c r="B71" s="180"/>
      <c r="C71" s="180"/>
      <c r="D71" s="180"/>
      <c r="E71" s="180"/>
      <c r="F71" s="170"/>
      <c r="G71" s="180"/>
      <c r="H71" s="180"/>
      <c r="I71" s="180"/>
      <c r="J71" s="31"/>
      <c r="K71" s="31"/>
      <c r="L71" s="31"/>
      <c r="M71" s="283"/>
      <c r="N71" s="33"/>
      <c r="O71" s="311"/>
      <c r="P71" s="311"/>
      <c r="Q71" s="311"/>
      <c r="R71" s="311"/>
      <c r="S71" s="311"/>
      <c r="T71" s="311"/>
      <c r="U71" s="311"/>
      <c r="V71" s="311"/>
      <c r="W71" s="311"/>
      <c r="X71" s="311"/>
      <c r="Y71" s="311"/>
      <c r="Z71" s="311"/>
      <c r="AA71" s="224">
        <f t="shared" si="0"/>
        <v>0</v>
      </c>
      <c r="AB71" s="275"/>
      <c r="AC71" s="180"/>
      <c r="AD71" s="179" t="e">
        <f>VLOOKUP(#REF!,'Data Validation'!AC:AD,2,FALSE)</f>
        <v>#REF!</v>
      </c>
    </row>
    <row r="72" spans="1:30" ht="13.5" customHeight="1" x14ac:dyDescent="0.2">
      <c r="A72" s="285"/>
      <c r="B72" s="180"/>
      <c r="C72" s="180"/>
      <c r="D72" s="180"/>
      <c r="E72" s="180"/>
      <c r="F72" s="170"/>
      <c r="G72" s="180"/>
      <c r="H72" s="180"/>
      <c r="I72" s="180"/>
      <c r="J72" s="31"/>
      <c r="K72" s="31"/>
      <c r="L72" s="31"/>
      <c r="M72" s="283"/>
      <c r="N72" s="33"/>
      <c r="O72" s="311"/>
      <c r="P72" s="311"/>
      <c r="Q72" s="311"/>
      <c r="R72" s="311"/>
      <c r="S72" s="311"/>
      <c r="T72" s="311"/>
      <c r="U72" s="311"/>
      <c r="V72" s="311"/>
      <c r="W72" s="311"/>
      <c r="X72" s="311"/>
      <c r="Y72" s="311"/>
      <c r="Z72" s="311"/>
      <c r="AA72" s="224">
        <f t="shared" si="0"/>
        <v>0</v>
      </c>
      <c r="AB72" s="275"/>
      <c r="AC72" s="180"/>
      <c r="AD72" s="179" t="e">
        <f>VLOOKUP(#REF!,'Data Validation'!AC:AD,2,FALSE)</f>
        <v>#REF!</v>
      </c>
    </row>
    <row r="73" spans="1:30" ht="10.5" customHeight="1" x14ac:dyDescent="0.2">
      <c r="A73" s="285"/>
      <c r="B73" s="180"/>
      <c r="C73" s="180"/>
      <c r="D73" s="180"/>
      <c r="E73" s="180"/>
      <c r="F73" s="170"/>
      <c r="G73" s="180"/>
      <c r="H73" s="180"/>
      <c r="I73" s="180"/>
      <c r="J73" s="31"/>
      <c r="K73" s="31"/>
      <c r="L73" s="31"/>
      <c r="M73" s="283"/>
      <c r="N73" s="33"/>
      <c r="O73" s="311"/>
      <c r="P73" s="311"/>
      <c r="Q73" s="311"/>
      <c r="R73" s="311"/>
      <c r="S73" s="311"/>
      <c r="T73" s="311"/>
      <c r="U73" s="311"/>
      <c r="V73" s="311"/>
      <c r="W73" s="311"/>
      <c r="X73" s="311"/>
      <c r="Y73" s="311"/>
      <c r="Z73" s="311"/>
      <c r="AA73" s="224">
        <f t="shared" si="0"/>
        <v>0</v>
      </c>
      <c r="AB73" s="275"/>
      <c r="AC73" s="180"/>
      <c r="AD73" s="179" t="e">
        <f>VLOOKUP(#REF!,'Data Validation'!AC:AD,2,FALSE)</f>
        <v>#REF!</v>
      </c>
    </row>
    <row r="74" spans="1:30" ht="24.95" customHeight="1" thickBot="1" x14ac:dyDescent="0.35">
      <c r="A74" s="286" t="s">
        <v>438</v>
      </c>
      <c r="B74" s="180"/>
      <c r="C74" s="180"/>
      <c r="D74" s="180"/>
      <c r="E74" s="180"/>
      <c r="F74" s="170"/>
      <c r="G74" s="272"/>
      <c r="H74" s="272"/>
      <c r="I74" s="272"/>
      <c r="J74" s="31"/>
      <c r="K74" s="31"/>
      <c r="L74" s="34"/>
      <c r="M74" s="283"/>
      <c r="N74" s="33"/>
      <c r="O74" s="311"/>
      <c r="P74" s="311"/>
      <c r="Q74" s="311"/>
      <c r="R74" s="311"/>
      <c r="S74" s="311"/>
      <c r="T74" s="311"/>
      <c r="U74" s="311"/>
      <c r="V74" s="311"/>
      <c r="W74" s="311"/>
      <c r="X74" s="311"/>
      <c r="Y74" s="311"/>
      <c r="Z74" s="311"/>
      <c r="AA74" s="278">
        <f t="shared" si="0"/>
        <v>0</v>
      </c>
      <c r="AB74" s="275"/>
      <c r="AC74" s="180"/>
      <c r="AD74" s="179" t="e">
        <f>VLOOKUP(#REF!,'Data Validation'!AC:AD,2,FALSE)</f>
        <v>#REF!</v>
      </c>
    </row>
    <row r="75" spans="1:30" ht="13.5" customHeight="1" thickBot="1" x14ac:dyDescent="0.3">
      <c r="A75" s="268" t="s">
        <v>354</v>
      </c>
      <c r="B75" s="295"/>
      <c r="C75" s="202"/>
      <c r="D75" s="202"/>
      <c r="E75" s="202"/>
      <c r="F75" s="202"/>
      <c r="G75" s="202"/>
      <c r="H75" s="206"/>
      <c r="I75" s="202"/>
      <c r="J75" s="202"/>
      <c r="K75" s="202"/>
      <c r="L75" s="202"/>
      <c r="M75" s="269"/>
      <c r="N75" s="202"/>
      <c r="O75" s="313">
        <f>SUM(O10:O74)</f>
        <v>0</v>
      </c>
      <c r="P75" s="313">
        <f t="shared" ref="P75:Z75" si="1">SUM(P10:P74)</f>
        <v>0</v>
      </c>
      <c r="Q75" s="313">
        <f t="shared" si="1"/>
        <v>0</v>
      </c>
      <c r="R75" s="313">
        <f t="shared" si="1"/>
        <v>0</v>
      </c>
      <c r="S75" s="313">
        <f t="shared" si="1"/>
        <v>0</v>
      </c>
      <c r="T75" s="313">
        <f t="shared" si="1"/>
        <v>0</v>
      </c>
      <c r="U75" s="313">
        <f t="shared" si="1"/>
        <v>0</v>
      </c>
      <c r="V75" s="313">
        <f t="shared" si="1"/>
        <v>0</v>
      </c>
      <c r="W75" s="313">
        <f t="shared" si="1"/>
        <v>0</v>
      </c>
      <c r="X75" s="313">
        <f t="shared" si="1"/>
        <v>0</v>
      </c>
      <c r="Y75" s="313">
        <f t="shared" si="1"/>
        <v>0</v>
      </c>
      <c r="Z75" s="313">
        <f t="shared" si="1"/>
        <v>0</v>
      </c>
      <c r="AA75" s="279">
        <f>SUBTOTAL(9,AA10:AA74)</f>
        <v>0</v>
      </c>
      <c r="AB75" s="269"/>
      <c r="AC75" s="314"/>
      <c r="AD75" s="206"/>
    </row>
    <row r="77" spans="1:30" ht="13.5" customHeight="1" x14ac:dyDescent="0.2"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 t="s">
        <v>414</v>
      </c>
      <c r="AA77" s="258">
        <f>AA75-'1.2 BUDGET'!N39</f>
        <v>0</v>
      </c>
    </row>
  </sheetData>
  <protectedRanges>
    <protectedRange sqref="AB10:AD74 A10:Z74" name="Shhet2.1"/>
  </protectedRanges>
  <conditionalFormatting sqref="G10:G74">
    <cfRule type="expression" dxfId="11" priority="7">
      <formula>B10="PROJECT STAFF COSTS - PAY "</formula>
    </cfRule>
    <cfRule type="expression" dxfId="10" priority="8">
      <formula>$B$10="PROJECT STAFF COSTS-PAY "</formula>
    </cfRule>
  </conditionalFormatting>
  <conditionalFormatting sqref="H10:H74">
    <cfRule type="expression" dxfId="9" priority="4">
      <formula>B10="PROJECT STAFF COSTS - PAY "</formula>
    </cfRule>
  </conditionalFormatting>
  <conditionalFormatting sqref="I10:I74">
    <cfRule type="expression" dxfId="8" priority="2">
      <formula>B10="PROJECT STAFF COSTS - TRAVEL &amp; SUBSISTENCE "</formula>
    </cfRule>
  </conditionalFormatting>
  <dataValidations count="1">
    <dataValidation type="list" allowBlank="1" showInputMessage="1" showErrorMessage="1" sqref="AB74" xr:uid="{005F1C71-0E7F-4360-A3D7-E73973A28BFE}">
      <formula1>$AF$7:$AF$7</formula1>
    </dataValidation>
  </dataValidations>
  <pageMargins left="0.70866141732283472" right="0.70866141732283472" top="0.74803149606299213" bottom="0.74803149606299213" header="0.31496062992125984" footer="0.31496062992125984"/>
  <pageSetup paperSize="8" scale="84" orientation="portrait" r:id="rId1"/>
  <headerFooter>
    <oddHeader>&amp;C&amp;A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B0D4D4D6-6447-4301-B9F5-09CDF979E683}">
          <x14:formula1>
            <xm:f>'Data Validation'!$A$1:$A$35</xm:f>
          </x14:formula1>
          <xm:sqref>D74</xm:sqref>
        </x14:dataValidation>
        <x14:dataValidation type="list" allowBlank="1" showInputMessage="1" showErrorMessage="1" xr:uid="{B7C7CF53-6B1D-4905-B992-5860E1F95539}">
          <x14:formula1>
            <xm:f>'Data Validation'!$AI$2:$AI$32</xm:f>
          </x14:formula1>
          <xm:sqref>AB10:AB73</xm:sqref>
        </x14:dataValidation>
        <x14:dataValidation type="list" allowBlank="1" showInputMessage="1" showErrorMessage="1" xr:uid="{2491FF3C-92D8-4477-8F29-8F260297431C}">
          <x14:formula1>
            <xm:f>'Data Validation'!$AI$3:$AI$32</xm:f>
          </x14:formula1>
          <xm:sqref>AB11:AB73</xm:sqref>
        </x14:dataValidation>
        <x14:dataValidation type="list" allowBlank="1" showInputMessage="1" showErrorMessage="1" xr:uid="{DBDC38B0-BB22-4157-AD19-2EF3F9CA4CB5}">
          <x14:formula1>
            <xm:f>'Data Validation'!$X$2:$X$6</xm:f>
          </x14:formula1>
          <xm:sqref>AB74 B10:B74</xm:sqref>
        </x14:dataValidation>
        <x14:dataValidation type="list" allowBlank="1" showInputMessage="1" showErrorMessage="1" xr:uid="{C5547E8C-0316-46B8-96EC-E47CD38DB7DB}">
          <x14:formula1>
            <xm:f>'Data Validation'!$G$2:$G$5</xm:f>
          </x14:formula1>
          <xm:sqref>G10:G74</xm:sqref>
        </x14:dataValidation>
        <x14:dataValidation type="list" allowBlank="1" showInputMessage="1" showErrorMessage="1" xr:uid="{7D384C67-8307-41F6-BD27-8A6D7DFDD94A}">
          <x14:formula1>
            <xm:f>'Data Validation'!$AK$2:$AK$4</xm:f>
          </x14:formula1>
          <xm:sqref>I10:I74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91F2-547A-4BCA-B831-73533F5AC3AF}">
  <sheetPr>
    <tabColor theme="5" tint="0.59999389629810485"/>
    <pageSetUpPr fitToPage="1"/>
  </sheetPr>
  <dimension ref="A1:U77"/>
  <sheetViews>
    <sheetView zoomScale="85" zoomScaleNormal="85" workbookViewId="0">
      <selection activeCell="B13" sqref="B13"/>
    </sheetView>
  </sheetViews>
  <sheetFormatPr defaultColWidth="9.140625" defaultRowHeight="13.5" customHeight="1" x14ac:dyDescent="0.2"/>
  <cols>
    <col min="1" max="1" width="6.85546875" style="273" customWidth="1"/>
    <col min="2" max="2" width="38.28515625" style="9" customWidth="1"/>
    <col min="3" max="3" width="17.85546875" style="9" customWidth="1"/>
    <col min="4" max="4" width="15.85546875" style="9" customWidth="1"/>
    <col min="5" max="5" width="39.42578125" style="9" customWidth="1"/>
    <col min="6" max="6" width="22.42578125" style="5" customWidth="1"/>
    <col min="7" max="7" width="32.7109375" style="9" bestFit="1" customWidth="1"/>
    <col min="8" max="8" width="19.7109375" style="5" customWidth="1"/>
    <col min="9" max="9" width="35" style="9" customWidth="1"/>
    <col min="10" max="10" width="14.42578125" style="5" customWidth="1"/>
    <col min="11" max="11" width="12" style="5" bestFit="1" customWidth="1"/>
    <col min="12" max="12" width="11.7109375" style="5" bestFit="1" customWidth="1"/>
    <col min="13" max="13" width="9.140625" style="273"/>
    <col min="14" max="18" width="9.140625" style="1"/>
    <col min="19" max="19" width="11.5703125" style="1" customWidth="1"/>
    <col min="20" max="20" width="10.140625" style="273" customWidth="1"/>
    <col min="21" max="21" width="31.42578125" style="9" customWidth="1"/>
    <col min="22" max="22" width="12.28515625" style="1" bestFit="1" customWidth="1"/>
    <col min="23" max="23" width="9.140625" style="1"/>
    <col min="24" max="24" width="10.140625" style="1" bestFit="1" customWidth="1"/>
    <col min="25" max="16384" width="9.140625" style="1"/>
  </cols>
  <sheetData>
    <row r="1" spans="1:21" ht="13.5" customHeight="1" x14ac:dyDescent="0.2">
      <c r="J1" s="297" t="s">
        <v>348</v>
      </c>
      <c r="K1" s="298" t="s">
        <v>422</v>
      </c>
      <c r="L1" s="299" t="s">
        <v>423</v>
      </c>
    </row>
    <row r="2" spans="1:21" ht="13.5" customHeight="1" x14ac:dyDescent="0.2">
      <c r="C2" s="9" t="s">
        <v>393</v>
      </c>
      <c r="J2" s="300" t="s">
        <v>424</v>
      </c>
      <c r="K2" s="301">
        <v>1.3</v>
      </c>
      <c r="L2" s="302">
        <v>43555</v>
      </c>
    </row>
    <row r="3" spans="1:21" ht="13.5" customHeight="1" x14ac:dyDescent="0.2">
      <c r="J3" s="300"/>
      <c r="K3" s="301"/>
      <c r="L3" s="303"/>
    </row>
    <row r="4" spans="1:21" ht="13.5" customHeight="1" x14ac:dyDescent="0.2">
      <c r="J4" s="300"/>
      <c r="K4" s="301"/>
      <c r="L4" s="303"/>
    </row>
    <row r="5" spans="1:21" ht="13.5" customHeight="1" x14ac:dyDescent="0.2">
      <c r="J5" s="300"/>
      <c r="K5" s="301"/>
      <c r="L5" s="303"/>
    </row>
    <row r="6" spans="1:21" ht="13.5" customHeight="1" x14ac:dyDescent="0.2">
      <c r="J6" s="304"/>
      <c r="K6" s="305"/>
      <c r="L6" s="306"/>
    </row>
    <row r="8" spans="1:21" ht="13.5" customHeight="1" thickBot="1" x14ac:dyDescent="0.25"/>
    <row r="9" spans="1:21" ht="38.25" x14ac:dyDescent="0.2">
      <c r="A9" s="217" t="s">
        <v>356</v>
      </c>
      <c r="B9" s="217" t="s">
        <v>349</v>
      </c>
      <c r="C9" s="218" t="s">
        <v>357</v>
      </c>
      <c r="D9" s="218" t="s">
        <v>351</v>
      </c>
      <c r="E9" s="219" t="s">
        <v>171</v>
      </c>
      <c r="F9" s="220" t="s">
        <v>350</v>
      </c>
      <c r="G9" s="218" t="s">
        <v>380</v>
      </c>
      <c r="H9" s="219" t="s">
        <v>421</v>
      </c>
      <c r="I9" s="218" t="s">
        <v>387</v>
      </c>
      <c r="J9" s="221" t="s">
        <v>358</v>
      </c>
      <c r="K9" s="221" t="s">
        <v>348</v>
      </c>
      <c r="L9" s="221" t="s">
        <v>359</v>
      </c>
      <c r="M9" s="216" t="s">
        <v>172</v>
      </c>
      <c r="N9" s="183" t="s">
        <v>433</v>
      </c>
      <c r="O9" s="312" t="s">
        <v>442</v>
      </c>
      <c r="P9" s="312" t="s">
        <v>443</v>
      </c>
      <c r="Q9" s="312" t="s">
        <v>444</v>
      </c>
      <c r="R9" s="312" t="s">
        <v>445</v>
      </c>
      <c r="S9" s="222" t="s">
        <v>170</v>
      </c>
      <c r="T9" s="276" t="s">
        <v>379</v>
      </c>
      <c r="U9" s="277" t="s">
        <v>378</v>
      </c>
    </row>
    <row r="10" spans="1:21" ht="13.5" customHeight="1" x14ac:dyDescent="0.2">
      <c r="A10" s="284">
        <v>1.1000000000000001</v>
      </c>
      <c r="B10" s="179"/>
      <c r="C10" s="179"/>
      <c r="D10" s="179"/>
      <c r="E10" s="179"/>
      <c r="F10" s="10"/>
      <c r="G10" s="179"/>
      <c r="H10" s="10"/>
      <c r="I10" s="179"/>
      <c r="J10" s="30"/>
      <c r="K10" s="30"/>
      <c r="L10" s="30"/>
      <c r="M10" s="280"/>
      <c r="N10" s="32"/>
      <c r="O10" s="310"/>
      <c r="P10" s="310"/>
      <c r="Q10" s="310"/>
      <c r="R10" s="310"/>
      <c r="S10" s="223">
        <f>SUM(O10:R10)</f>
        <v>0</v>
      </c>
      <c r="T10" s="274"/>
      <c r="U10" s="179"/>
    </row>
    <row r="11" spans="1:21" ht="13.5" customHeight="1" x14ac:dyDescent="0.2">
      <c r="A11" s="285">
        <v>1.2</v>
      </c>
      <c r="B11" s="180"/>
      <c r="C11" s="180"/>
      <c r="D11" s="180"/>
      <c r="E11" s="180"/>
      <c r="F11" s="203"/>
      <c r="G11" s="180"/>
      <c r="H11" s="180"/>
      <c r="I11" s="180"/>
      <c r="J11" s="31"/>
      <c r="K11" s="31"/>
      <c r="L11" s="31"/>
      <c r="M11" s="281"/>
      <c r="N11" s="33"/>
      <c r="O11" s="311"/>
      <c r="P11" s="311"/>
      <c r="Q11" s="311"/>
      <c r="R11" s="311"/>
      <c r="S11" s="224">
        <f t="shared" ref="S11:S74" si="0">SUM(O11:R11)</f>
        <v>0</v>
      </c>
      <c r="T11" s="275"/>
      <c r="U11" s="180"/>
    </row>
    <row r="12" spans="1:21" ht="13.5" customHeight="1" x14ac:dyDescent="0.2">
      <c r="A12" s="285">
        <v>1.3</v>
      </c>
      <c r="B12" s="180"/>
      <c r="C12" s="180"/>
      <c r="D12" s="180"/>
      <c r="E12" s="180"/>
      <c r="F12" s="203"/>
      <c r="G12" s="180"/>
      <c r="H12" s="180"/>
      <c r="I12" s="180"/>
      <c r="J12" s="31"/>
      <c r="K12" s="31"/>
      <c r="L12" s="31"/>
      <c r="M12" s="281"/>
      <c r="N12" s="33"/>
      <c r="O12" s="311"/>
      <c r="P12" s="311"/>
      <c r="Q12" s="311"/>
      <c r="R12" s="311"/>
      <c r="S12" s="224">
        <f t="shared" si="0"/>
        <v>0</v>
      </c>
      <c r="T12" s="275"/>
      <c r="U12" s="180"/>
    </row>
    <row r="13" spans="1:21" ht="13.5" customHeight="1" x14ac:dyDescent="0.2">
      <c r="A13" s="285"/>
      <c r="B13" s="180"/>
      <c r="C13" s="180"/>
      <c r="D13" s="180"/>
      <c r="E13" s="180"/>
      <c r="F13" s="203"/>
      <c r="G13" s="180"/>
      <c r="H13" s="180"/>
      <c r="I13" s="180"/>
      <c r="J13" s="31"/>
      <c r="K13" s="31"/>
      <c r="L13" s="31"/>
      <c r="M13" s="281"/>
      <c r="N13" s="33"/>
      <c r="O13" s="311"/>
      <c r="P13" s="311"/>
      <c r="Q13" s="311"/>
      <c r="R13" s="311"/>
      <c r="S13" s="224">
        <f t="shared" si="0"/>
        <v>0</v>
      </c>
      <c r="T13" s="275"/>
      <c r="U13" s="180"/>
    </row>
    <row r="14" spans="1:21" ht="13.5" customHeight="1" x14ac:dyDescent="0.2">
      <c r="A14" s="285"/>
      <c r="B14" s="180"/>
      <c r="C14" s="180"/>
      <c r="D14" s="180"/>
      <c r="E14" s="180"/>
      <c r="F14" s="203"/>
      <c r="G14" s="180"/>
      <c r="H14" s="180"/>
      <c r="I14" s="180"/>
      <c r="J14" s="31"/>
      <c r="K14" s="31"/>
      <c r="L14" s="31"/>
      <c r="M14" s="281"/>
      <c r="N14" s="33"/>
      <c r="O14" s="311"/>
      <c r="P14" s="311"/>
      <c r="Q14" s="311"/>
      <c r="R14" s="311"/>
      <c r="S14" s="224">
        <f t="shared" si="0"/>
        <v>0</v>
      </c>
      <c r="T14" s="275"/>
      <c r="U14" s="180"/>
    </row>
    <row r="15" spans="1:21" ht="13.5" customHeight="1" x14ac:dyDescent="0.2">
      <c r="A15" s="285"/>
      <c r="B15" s="180"/>
      <c r="C15" s="180"/>
      <c r="D15" s="180"/>
      <c r="E15" s="180"/>
      <c r="F15" s="203"/>
      <c r="G15" s="180"/>
      <c r="H15" s="180"/>
      <c r="I15" s="180"/>
      <c r="J15" s="31"/>
      <c r="K15" s="31"/>
      <c r="L15" s="31"/>
      <c r="M15" s="281"/>
      <c r="N15" s="33"/>
      <c r="O15" s="311"/>
      <c r="P15" s="311"/>
      <c r="Q15" s="311"/>
      <c r="R15" s="311"/>
      <c r="S15" s="224">
        <f t="shared" si="0"/>
        <v>0</v>
      </c>
      <c r="T15" s="275"/>
      <c r="U15" s="180"/>
    </row>
    <row r="16" spans="1:21" ht="13.5" customHeight="1" x14ac:dyDescent="0.2">
      <c r="A16" s="285"/>
      <c r="B16" s="180"/>
      <c r="C16" s="180"/>
      <c r="D16" s="180"/>
      <c r="E16" s="180"/>
      <c r="F16" s="203"/>
      <c r="G16" s="180"/>
      <c r="H16" s="180"/>
      <c r="I16" s="180"/>
      <c r="J16" s="31"/>
      <c r="K16" s="31"/>
      <c r="L16" s="31"/>
      <c r="M16" s="281"/>
      <c r="N16" s="33"/>
      <c r="O16" s="311"/>
      <c r="P16" s="311"/>
      <c r="Q16" s="311"/>
      <c r="R16" s="311"/>
      <c r="S16" s="224">
        <f t="shared" si="0"/>
        <v>0</v>
      </c>
      <c r="T16" s="275"/>
      <c r="U16" s="180"/>
    </row>
    <row r="17" spans="1:21" ht="13.5" customHeight="1" x14ac:dyDescent="0.2">
      <c r="A17" s="285"/>
      <c r="B17" s="180"/>
      <c r="C17" s="180"/>
      <c r="D17" s="180"/>
      <c r="E17" s="180"/>
      <c r="F17" s="203"/>
      <c r="G17" s="180"/>
      <c r="H17" s="180"/>
      <c r="I17" s="180"/>
      <c r="J17" s="31"/>
      <c r="K17" s="31"/>
      <c r="L17" s="31"/>
      <c r="M17" s="281"/>
      <c r="N17" s="33"/>
      <c r="O17" s="311"/>
      <c r="P17" s="311"/>
      <c r="Q17" s="311"/>
      <c r="R17" s="311"/>
      <c r="S17" s="224">
        <f t="shared" si="0"/>
        <v>0</v>
      </c>
      <c r="T17" s="275"/>
      <c r="U17" s="180"/>
    </row>
    <row r="18" spans="1:21" ht="13.5" customHeight="1" x14ac:dyDescent="0.2">
      <c r="A18" s="285"/>
      <c r="B18" s="180"/>
      <c r="C18" s="180"/>
      <c r="D18" s="180"/>
      <c r="E18" s="180"/>
      <c r="F18" s="203"/>
      <c r="G18" s="180"/>
      <c r="H18" s="180"/>
      <c r="I18" s="180"/>
      <c r="J18" s="31"/>
      <c r="K18" s="31"/>
      <c r="L18" s="31"/>
      <c r="M18" s="281"/>
      <c r="N18" s="33"/>
      <c r="O18" s="311"/>
      <c r="P18" s="311"/>
      <c r="Q18" s="311"/>
      <c r="R18" s="311"/>
      <c r="S18" s="224">
        <f t="shared" si="0"/>
        <v>0</v>
      </c>
      <c r="T18" s="275"/>
      <c r="U18" s="180"/>
    </row>
    <row r="19" spans="1:21" ht="13.5" customHeight="1" x14ac:dyDescent="0.2">
      <c r="A19" s="285"/>
      <c r="B19" s="180"/>
      <c r="C19" s="180"/>
      <c r="D19" s="180"/>
      <c r="E19" s="180"/>
      <c r="F19" s="203"/>
      <c r="G19" s="180"/>
      <c r="H19" s="180"/>
      <c r="I19" s="180"/>
      <c r="J19" s="31"/>
      <c r="K19" s="31"/>
      <c r="L19" s="31"/>
      <c r="M19" s="281"/>
      <c r="N19" s="33"/>
      <c r="O19" s="311"/>
      <c r="P19" s="311"/>
      <c r="Q19" s="311"/>
      <c r="R19" s="311"/>
      <c r="S19" s="224">
        <f t="shared" si="0"/>
        <v>0</v>
      </c>
      <c r="T19" s="275"/>
      <c r="U19" s="180"/>
    </row>
    <row r="20" spans="1:21" ht="13.5" customHeight="1" x14ac:dyDescent="0.2">
      <c r="A20" s="285"/>
      <c r="B20" s="180"/>
      <c r="C20" s="180"/>
      <c r="D20" s="180"/>
      <c r="E20" s="180"/>
      <c r="F20" s="203"/>
      <c r="G20" s="180"/>
      <c r="H20" s="180"/>
      <c r="I20" s="180"/>
      <c r="J20" s="31"/>
      <c r="K20" s="31"/>
      <c r="L20" s="31"/>
      <c r="M20" s="281"/>
      <c r="N20" s="33"/>
      <c r="O20" s="311"/>
      <c r="P20" s="311"/>
      <c r="Q20" s="311"/>
      <c r="R20" s="311"/>
      <c r="S20" s="224">
        <f t="shared" si="0"/>
        <v>0</v>
      </c>
      <c r="T20" s="275"/>
      <c r="U20" s="180"/>
    </row>
    <row r="21" spans="1:21" ht="13.5" customHeight="1" x14ac:dyDescent="0.2">
      <c r="A21" s="285"/>
      <c r="B21" s="180"/>
      <c r="C21" s="180"/>
      <c r="D21" s="180"/>
      <c r="E21" s="180"/>
      <c r="F21" s="203"/>
      <c r="G21" s="180"/>
      <c r="H21" s="180"/>
      <c r="I21" s="180"/>
      <c r="J21" s="31"/>
      <c r="K21" s="31"/>
      <c r="L21" s="31"/>
      <c r="M21" s="281"/>
      <c r="N21" s="33"/>
      <c r="O21" s="311"/>
      <c r="P21" s="311"/>
      <c r="Q21" s="311"/>
      <c r="R21" s="311"/>
      <c r="S21" s="224">
        <f t="shared" si="0"/>
        <v>0</v>
      </c>
      <c r="T21" s="275"/>
      <c r="U21" s="180"/>
    </row>
    <row r="22" spans="1:21" ht="13.5" customHeight="1" x14ac:dyDescent="0.2">
      <c r="A22" s="285"/>
      <c r="B22" s="180"/>
      <c r="C22" s="180"/>
      <c r="D22" s="180"/>
      <c r="E22" s="180"/>
      <c r="F22" s="203"/>
      <c r="G22" s="180"/>
      <c r="H22" s="180"/>
      <c r="I22" s="180"/>
      <c r="J22" s="31"/>
      <c r="K22" s="31"/>
      <c r="L22" s="31"/>
      <c r="M22" s="281"/>
      <c r="N22" s="33"/>
      <c r="O22" s="311"/>
      <c r="P22" s="311"/>
      <c r="Q22" s="311"/>
      <c r="R22" s="311"/>
      <c r="S22" s="224">
        <f t="shared" si="0"/>
        <v>0</v>
      </c>
      <c r="T22" s="275"/>
      <c r="U22" s="180"/>
    </row>
    <row r="23" spans="1:21" ht="13.5" customHeight="1" x14ac:dyDescent="0.2">
      <c r="A23" s="285"/>
      <c r="B23" s="180"/>
      <c r="C23" s="180"/>
      <c r="D23" s="180"/>
      <c r="E23" s="180"/>
      <c r="F23" s="203"/>
      <c r="G23" s="180"/>
      <c r="H23" s="180"/>
      <c r="I23" s="180"/>
      <c r="J23" s="31"/>
      <c r="K23" s="31"/>
      <c r="L23" s="31"/>
      <c r="M23" s="281"/>
      <c r="N23" s="33"/>
      <c r="O23" s="311"/>
      <c r="P23" s="311"/>
      <c r="Q23" s="311"/>
      <c r="R23" s="311"/>
      <c r="S23" s="224">
        <f t="shared" si="0"/>
        <v>0</v>
      </c>
      <c r="T23" s="275"/>
      <c r="U23" s="180"/>
    </row>
    <row r="24" spans="1:21" ht="13.5" customHeight="1" x14ac:dyDescent="0.2">
      <c r="A24" s="285"/>
      <c r="B24" s="180"/>
      <c r="C24" s="180"/>
      <c r="D24" s="180"/>
      <c r="E24" s="180"/>
      <c r="F24" s="203"/>
      <c r="G24" s="180"/>
      <c r="H24" s="180"/>
      <c r="I24" s="180"/>
      <c r="J24" s="31"/>
      <c r="K24" s="31"/>
      <c r="L24" s="31"/>
      <c r="M24" s="281"/>
      <c r="N24" s="33"/>
      <c r="O24" s="311"/>
      <c r="P24" s="311"/>
      <c r="Q24" s="311"/>
      <c r="R24" s="311"/>
      <c r="S24" s="224">
        <f t="shared" si="0"/>
        <v>0</v>
      </c>
      <c r="T24" s="275"/>
      <c r="U24" s="180"/>
    </row>
    <row r="25" spans="1:21" ht="13.5" customHeight="1" x14ac:dyDescent="0.2">
      <c r="A25" s="285"/>
      <c r="B25" s="180"/>
      <c r="C25" s="180"/>
      <c r="D25" s="180"/>
      <c r="E25" s="180"/>
      <c r="F25" s="203"/>
      <c r="G25" s="180"/>
      <c r="H25" s="180"/>
      <c r="I25" s="180"/>
      <c r="J25" s="31"/>
      <c r="K25" s="31"/>
      <c r="L25" s="31"/>
      <c r="M25" s="281"/>
      <c r="N25" s="33"/>
      <c r="O25" s="311"/>
      <c r="P25" s="311"/>
      <c r="Q25" s="311"/>
      <c r="R25" s="311"/>
      <c r="S25" s="224">
        <f t="shared" si="0"/>
        <v>0</v>
      </c>
      <c r="T25" s="275"/>
      <c r="U25" s="180"/>
    </row>
    <row r="26" spans="1:21" ht="13.5" customHeight="1" x14ac:dyDescent="0.2">
      <c r="A26" s="285"/>
      <c r="B26" s="180"/>
      <c r="C26" s="180"/>
      <c r="D26" s="180"/>
      <c r="E26" s="180"/>
      <c r="F26" s="203"/>
      <c r="G26" s="180"/>
      <c r="H26" s="180"/>
      <c r="I26" s="180"/>
      <c r="J26" s="31"/>
      <c r="K26" s="31"/>
      <c r="L26" s="31"/>
      <c r="M26" s="281"/>
      <c r="N26" s="33"/>
      <c r="O26" s="311"/>
      <c r="P26" s="311"/>
      <c r="Q26" s="311"/>
      <c r="R26" s="311"/>
      <c r="S26" s="224">
        <f t="shared" si="0"/>
        <v>0</v>
      </c>
      <c r="T26" s="275"/>
      <c r="U26" s="180"/>
    </row>
    <row r="27" spans="1:21" ht="13.5" customHeight="1" x14ac:dyDescent="0.2">
      <c r="A27" s="285"/>
      <c r="B27" s="180"/>
      <c r="C27" s="180"/>
      <c r="D27" s="180"/>
      <c r="E27" s="180"/>
      <c r="F27" s="203"/>
      <c r="G27" s="180"/>
      <c r="H27" s="180"/>
      <c r="I27" s="180"/>
      <c r="J27" s="31"/>
      <c r="K27" s="31"/>
      <c r="L27" s="31"/>
      <c r="M27" s="281"/>
      <c r="N27" s="33"/>
      <c r="O27" s="311"/>
      <c r="P27" s="311"/>
      <c r="Q27" s="311"/>
      <c r="R27" s="311"/>
      <c r="S27" s="224">
        <f t="shared" si="0"/>
        <v>0</v>
      </c>
      <c r="T27" s="275"/>
      <c r="U27" s="180"/>
    </row>
    <row r="28" spans="1:21" ht="13.5" customHeight="1" x14ac:dyDescent="0.2">
      <c r="A28" s="285"/>
      <c r="B28" s="180"/>
      <c r="C28" s="180"/>
      <c r="D28" s="180"/>
      <c r="E28" s="180"/>
      <c r="F28" s="203"/>
      <c r="G28" s="180"/>
      <c r="H28" s="180"/>
      <c r="I28" s="180"/>
      <c r="J28" s="31"/>
      <c r="K28" s="31"/>
      <c r="L28" s="31"/>
      <c r="M28" s="281"/>
      <c r="N28" s="33"/>
      <c r="O28" s="311"/>
      <c r="P28" s="311"/>
      <c r="Q28" s="311"/>
      <c r="R28" s="311"/>
      <c r="S28" s="224">
        <f t="shared" si="0"/>
        <v>0</v>
      </c>
      <c r="T28" s="275"/>
      <c r="U28" s="180"/>
    </row>
    <row r="29" spans="1:21" ht="13.5" customHeight="1" x14ac:dyDescent="0.2">
      <c r="A29" s="285"/>
      <c r="B29" s="180"/>
      <c r="C29" s="180"/>
      <c r="D29" s="180"/>
      <c r="E29" s="180"/>
      <c r="F29" s="203"/>
      <c r="G29" s="180"/>
      <c r="H29" s="180"/>
      <c r="I29" s="180"/>
      <c r="J29" s="31"/>
      <c r="K29" s="31"/>
      <c r="L29" s="31"/>
      <c r="M29" s="281"/>
      <c r="N29" s="33"/>
      <c r="O29" s="311"/>
      <c r="P29" s="311"/>
      <c r="Q29" s="311"/>
      <c r="R29" s="311"/>
      <c r="S29" s="224">
        <f t="shared" si="0"/>
        <v>0</v>
      </c>
      <c r="T29" s="275"/>
      <c r="U29" s="180"/>
    </row>
    <row r="30" spans="1:21" ht="13.5" customHeight="1" x14ac:dyDescent="0.2">
      <c r="A30" s="285"/>
      <c r="B30" s="180"/>
      <c r="C30" s="180"/>
      <c r="D30" s="180"/>
      <c r="E30" s="180"/>
      <c r="F30" s="203"/>
      <c r="G30" s="180"/>
      <c r="H30" s="180"/>
      <c r="I30" s="180"/>
      <c r="J30" s="31"/>
      <c r="K30" s="31"/>
      <c r="L30" s="31"/>
      <c r="M30" s="281"/>
      <c r="N30" s="33"/>
      <c r="O30" s="311"/>
      <c r="P30" s="311"/>
      <c r="Q30" s="311"/>
      <c r="R30" s="311"/>
      <c r="S30" s="224">
        <f t="shared" si="0"/>
        <v>0</v>
      </c>
      <c r="T30" s="275"/>
      <c r="U30" s="180"/>
    </row>
    <row r="31" spans="1:21" ht="13.5" customHeight="1" x14ac:dyDescent="0.2">
      <c r="A31" s="285"/>
      <c r="B31" s="180"/>
      <c r="C31" s="180"/>
      <c r="D31" s="180"/>
      <c r="E31" s="180"/>
      <c r="F31" s="203"/>
      <c r="G31" s="180"/>
      <c r="H31" s="180"/>
      <c r="I31" s="180"/>
      <c r="J31" s="31"/>
      <c r="K31" s="31"/>
      <c r="L31" s="31"/>
      <c r="M31" s="281"/>
      <c r="N31" s="33"/>
      <c r="O31" s="311"/>
      <c r="P31" s="311"/>
      <c r="Q31" s="311"/>
      <c r="R31" s="311"/>
      <c r="S31" s="224">
        <f t="shared" si="0"/>
        <v>0</v>
      </c>
      <c r="T31" s="275"/>
      <c r="U31" s="180"/>
    </row>
    <row r="32" spans="1:21" ht="13.5" customHeight="1" x14ac:dyDescent="0.2">
      <c r="A32" s="285"/>
      <c r="B32" s="180"/>
      <c r="C32" s="180"/>
      <c r="D32" s="180"/>
      <c r="E32" s="180"/>
      <c r="F32" s="203"/>
      <c r="G32" s="180"/>
      <c r="H32" s="180"/>
      <c r="I32" s="180"/>
      <c r="J32" s="31"/>
      <c r="K32" s="31"/>
      <c r="L32" s="31"/>
      <c r="M32" s="281"/>
      <c r="N32" s="33"/>
      <c r="O32" s="311"/>
      <c r="P32" s="311"/>
      <c r="Q32" s="311"/>
      <c r="R32" s="311"/>
      <c r="S32" s="224">
        <f t="shared" si="0"/>
        <v>0</v>
      </c>
      <c r="T32" s="275"/>
      <c r="U32" s="180"/>
    </row>
    <row r="33" spans="1:21" ht="13.5" customHeight="1" x14ac:dyDescent="0.2">
      <c r="A33" s="285"/>
      <c r="B33" s="180"/>
      <c r="C33" s="180"/>
      <c r="D33" s="180"/>
      <c r="E33" s="180"/>
      <c r="F33" s="203"/>
      <c r="G33" s="180"/>
      <c r="H33" s="180"/>
      <c r="I33" s="180"/>
      <c r="J33" s="31"/>
      <c r="K33" s="31"/>
      <c r="L33" s="31"/>
      <c r="M33" s="281"/>
      <c r="N33" s="33"/>
      <c r="O33" s="311"/>
      <c r="P33" s="311"/>
      <c r="Q33" s="311"/>
      <c r="R33" s="311"/>
      <c r="S33" s="224">
        <f t="shared" si="0"/>
        <v>0</v>
      </c>
      <c r="T33" s="275"/>
      <c r="U33" s="180"/>
    </row>
    <row r="34" spans="1:21" ht="13.5" customHeight="1" x14ac:dyDescent="0.2">
      <c r="A34" s="285"/>
      <c r="B34" s="180"/>
      <c r="C34" s="180"/>
      <c r="D34" s="180"/>
      <c r="E34" s="180"/>
      <c r="F34" s="203"/>
      <c r="G34" s="180"/>
      <c r="H34" s="180"/>
      <c r="I34" s="180"/>
      <c r="J34" s="31"/>
      <c r="K34" s="31"/>
      <c r="L34" s="31"/>
      <c r="M34" s="281"/>
      <c r="N34" s="33"/>
      <c r="O34" s="311"/>
      <c r="P34" s="311"/>
      <c r="Q34" s="311"/>
      <c r="R34" s="311"/>
      <c r="S34" s="224">
        <f t="shared" si="0"/>
        <v>0</v>
      </c>
      <c r="T34" s="275"/>
      <c r="U34" s="180"/>
    </row>
    <row r="35" spans="1:21" ht="13.5" customHeight="1" x14ac:dyDescent="0.2">
      <c r="A35" s="285"/>
      <c r="B35" s="180"/>
      <c r="C35" s="180"/>
      <c r="D35" s="180"/>
      <c r="E35" s="180"/>
      <c r="F35" s="203"/>
      <c r="G35" s="180"/>
      <c r="H35" s="180"/>
      <c r="I35" s="180"/>
      <c r="J35" s="31"/>
      <c r="K35" s="31"/>
      <c r="L35" s="31"/>
      <c r="M35" s="281"/>
      <c r="N35" s="33"/>
      <c r="O35" s="311"/>
      <c r="P35" s="311"/>
      <c r="Q35" s="311"/>
      <c r="R35" s="311"/>
      <c r="S35" s="224">
        <f t="shared" si="0"/>
        <v>0</v>
      </c>
      <c r="T35" s="275"/>
      <c r="U35" s="180"/>
    </row>
    <row r="36" spans="1:21" ht="13.5" customHeight="1" x14ac:dyDescent="0.2">
      <c r="A36" s="285"/>
      <c r="B36" s="180"/>
      <c r="C36" s="180"/>
      <c r="D36" s="180"/>
      <c r="E36" s="180"/>
      <c r="F36" s="203"/>
      <c r="G36" s="180"/>
      <c r="H36" s="180"/>
      <c r="I36" s="180"/>
      <c r="J36" s="31"/>
      <c r="K36" s="31"/>
      <c r="L36" s="31"/>
      <c r="M36" s="281"/>
      <c r="N36" s="33"/>
      <c r="O36" s="311"/>
      <c r="P36" s="311"/>
      <c r="Q36" s="311"/>
      <c r="R36" s="311"/>
      <c r="S36" s="224">
        <f t="shared" si="0"/>
        <v>0</v>
      </c>
      <c r="T36" s="275"/>
      <c r="U36" s="180"/>
    </row>
    <row r="37" spans="1:21" ht="13.5" customHeight="1" x14ac:dyDescent="0.2">
      <c r="A37" s="285"/>
      <c r="B37" s="180"/>
      <c r="C37" s="180"/>
      <c r="D37" s="180"/>
      <c r="E37" s="180"/>
      <c r="F37" s="203"/>
      <c r="G37" s="180"/>
      <c r="H37" s="180"/>
      <c r="I37" s="180"/>
      <c r="J37" s="31"/>
      <c r="K37" s="31"/>
      <c r="L37" s="31"/>
      <c r="M37" s="281"/>
      <c r="N37" s="33"/>
      <c r="O37" s="311"/>
      <c r="P37" s="311"/>
      <c r="Q37" s="311"/>
      <c r="R37" s="311"/>
      <c r="S37" s="224">
        <f t="shared" si="0"/>
        <v>0</v>
      </c>
      <c r="T37" s="275"/>
      <c r="U37" s="180"/>
    </row>
    <row r="38" spans="1:21" ht="13.5" customHeight="1" x14ac:dyDescent="0.2">
      <c r="A38" s="285"/>
      <c r="B38" s="180"/>
      <c r="C38" s="180"/>
      <c r="D38" s="180"/>
      <c r="E38" s="180"/>
      <c r="F38" s="203"/>
      <c r="G38" s="180"/>
      <c r="H38" s="180"/>
      <c r="I38" s="180"/>
      <c r="J38" s="31"/>
      <c r="K38" s="31"/>
      <c r="L38" s="31"/>
      <c r="M38" s="281"/>
      <c r="N38" s="33"/>
      <c r="O38" s="311"/>
      <c r="P38" s="311"/>
      <c r="Q38" s="311"/>
      <c r="R38" s="311"/>
      <c r="S38" s="224">
        <f t="shared" si="0"/>
        <v>0</v>
      </c>
      <c r="T38" s="275"/>
      <c r="U38" s="180"/>
    </row>
    <row r="39" spans="1:21" ht="13.5" customHeight="1" x14ac:dyDescent="0.2">
      <c r="A39" s="285"/>
      <c r="B39" s="180"/>
      <c r="C39" s="180"/>
      <c r="D39" s="180"/>
      <c r="E39" s="180"/>
      <c r="F39" s="203"/>
      <c r="G39" s="180"/>
      <c r="H39" s="180"/>
      <c r="I39" s="180"/>
      <c r="J39" s="31"/>
      <c r="K39" s="31"/>
      <c r="L39" s="31"/>
      <c r="M39" s="281"/>
      <c r="N39" s="33"/>
      <c r="O39" s="311"/>
      <c r="P39" s="311"/>
      <c r="Q39" s="311"/>
      <c r="R39" s="311"/>
      <c r="S39" s="224">
        <f t="shared" si="0"/>
        <v>0</v>
      </c>
      <c r="T39" s="275"/>
      <c r="U39" s="180"/>
    </row>
    <row r="40" spans="1:21" ht="13.5" customHeight="1" x14ac:dyDescent="0.2">
      <c r="A40" s="285"/>
      <c r="B40" s="180"/>
      <c r="C40" s="180"/>
      <c r="D40" s="180"/>
      <c r="E40" s="180"/>
      <c r="F40" s="203"/>
      <c r="G40" s="180"/>
      <c r="H40" s="180"/>
      <c r="I40" s="180"/>
      <c r="J40" s="31"/>
      <c r="K40" s="31"/>
      <c r="L40" s="31"/>
      <c r="M40" s="281"/>
      <c r="N40" s="33"/>
      <c r="O40" s="311"/>
      <c r="P40" s="311"/>
      <c r="Q40" s="311"/>
      <c r="R40" s="311"/>
      <c r="S40" s="224">
        <f t="shared" si="0"/>
        <v>0</v>
      </c>
      <c r="T40" s="275"/>
      <c r="U40" s="180"/>
    </row>
    <row r="41" spans="1:21" ht="13.5" customHeight="1" x14ac:dyDescent="0.2">
      <c r="A41" s="285"/>
      <c r="B41" s="180"/>
      <c r="C41" s="180"/>
      <c r="D41" s="180"/>
      <c r="E41" s="180"/>
      <c r="F41" s="203"/>
      <c r="G41" s="180"/>
      <c r="H41" s="180"/>
      <c r="I41" s="180"/>
      <c r="J41" s="31"/>
      <c r="K41" s="31"/>
      <c r="L41" s="31"/>
      <c r="M41" s="281"/>
      <c r="N41" s="33"/>
      <c r="O41" s="311"/>
      <c r="P41" s="311"/>
      <c r="Q41" s="311"/>
      <c r="R41" s="311"/>
      <c r="S41" s="224">
        <f t="shared" si="0"/>
        <v>0</v>
      </c>
      <c r="T41" s="275"/>
      <c r="U41" s="180"/>
    </row>
    <row r="42" spans="1:21" ht="13.5" customHeight="1" x14ac:dyDescent="0.2">
      <c r="A42" s="285"/>
      <c r="B42" s="180"/>
      <c r="C42" s="180"/>
      <c r="D42" s="180"/>
      <c r="E42" s="180"/>
      <c r="F42" s="203"/>
      <c r="G42" s="180"/>
      <c r="H42" s="180"/>
      <c r="I42" s="180"/>
      <c r="J42" s="31"/>
      <c r="K42" s="31"/>
      <c r="L42" s="31"/>
      <c r="M42" s="281"/>
      <c r="N42" s="33"/>
      <c r="O42" s="311"/>
      <c r="P42" s="311"/>
      <c r="Q42" s="311"/>
      <c r="R42" s="311"/>
      <c r="S42" s="224">
        <f t="shared" si="0"/>
        <v>0</v>
      </c>
      <c r="T42" s="275"/>
      <c r="U42" s="180"/>
    </row>
    <row r="43" spans="1:21" ht="13.5" customHeight="1" x14ac:dyDescent="0.2">
      <c r="A43" s="285"/>
      <c r="B43" s="180"/>
      <c r="C43" s="180"/>
      <c r="D43" s="180"/>
      <c r="E43" s="180"/>
      <c r="F43" s="203"/>
      <c r="G43" s="180"/>
      <c r="H43" s="180"/>
      <c r="I43" s="180"/>
      <c r="J43" s="31"/>
      <c r="K43" s="31"/>
      <c r="L43" s="31"/>
      <c r="M43" s="281"/>
      <c r="N43" s="33"/>
      <c r="O43" s="311"/>
      <c r="P43" s="311"/>
      <c r="Q43" s="311"/>
      <c r="R43" s="311"/>
      <c r="S43" s="224">
        <f t="shared" si="0"/>
        <v>0</v>
      </c>
      <c r="T43" s="275"/>
      <c r="U43" s="180"/>
    </row>
    <row r="44" spans="1:21" ht="13.5" customHeight="1" x14ac:dyDescent="0.2">
      <c r="A44" s="285"/>
      <c r="B44" s="180"/>
      <c r="C44" s="180"/>
      <c r="D44" s="180"/>
      <c r="E44" s="180"/>
      <c r="F44" s="203"/>
      <c r="G44" s="180"/>
      <c r="H44" s="180"/>
      <c r="I44" s="180"/>
      <c r="J44" s="31"/>
      <c r="K44" s="31"/>
      <c r="L44" s="31"/>
      <c r="M44" s="281"/>
      <c r="N44" s="33"/>
      <c r="O44" s="311"/>
      <c r="P44" s="311"/>
      <c r="Q44" s="311"/>
      <c r="R44" s="311"/>
      <c r="S44" s="224">
        <f t="shared" si="0"/>
        <v>0</v>
      </c>
      <c r="T44" s="275"/>
      <c r="U44" s="180"/>
    </row>
    <row r="45" spans="1:21" ht="13.5" customHeight="1" x14ac:dyDescent="0.2">
      <c r="A45" s="285"/>
      <c r="B45" s="180"/>
      <c r="C45" s="180"/>
      <c r="D45" s="180"/>
      <c r="E45" s="180"/>
      <c r="F45" s="203"/>
      <c r="G45" s="180"/>
      <c r="H45" s="180"/>
      <c r="I45" s="180"/>
      <c r="J45" s="31"/>
      <c r="K45" s="31"/>
      <c r="L45" s="31"/>
      <c r="M45" s="281"/>
      <c r="N45" s="33"/>
      <c r="O45" s="311"/>
      <c r="P45" s="311"/>
      <c r="Q45" s="311"/>
      <c r="R45" s="311"/>
      <c r="S45" s="224">
        <f t="shared" si="0"/>
        <v>0</v>
      </c>
      <c r="T45" s="275"/>
      <c r="U45" s="180"/>
    </row>
    <row r="46" spans="1:21" ht="13.5" customHeight="1" x14ac:dyDescent="0.2">
      <c r="A46" s="285"/>
      <c r="B46" s="180"/>
      <c r="C46" s="180"/>
      <c r="D46" s="180"/>
      <c r="E46" s="180"/>
      <c r="F46" s="203"/>
      <c r="G46" s="180"/>
      <c r="H46" s="180"/>
      <c r="I46" s="180"/>
      <c r="J46" s="31"/>
      <c r="K46" s="31"/>
      <c r="L46" s="31"/>
      <c r="M46" s="281"/>
      <c r="N46" s="33"/>
      <c r="O46" s="311"/>
      <c r="P46" s="311"/>
      <c r="Q46" s="311"/>
      <c r="R46" s="311"/>
      <c r="S46" s="224">
        <f t="shared" si="0"/>
        <v>0</v>
      </c>
      <c r="T46" s="275"/>
      <c r="U46" s="180"/>
    </row>
    <row r="47" spans="1:21" ht="13.5" customHeight="1" x14ac:dyDescent="0.2">
      <c r="A47" s="285"/>
      <c r="B47" s="180"/>
      <c r="C47" s="180"/>
      <c r="D47" s="180"/>
      <c r="E47" s="180"/>
      <c r="F47" s="203"/>
      <c r="G47" s="180"/>
      <c r="H47" s="180"/>
      <c r="I47" s="180"/>
      <c r="J47" s="31"/>
      <c r="K47" s="31"/>
      <c r="L47" s="31"/>
      <c r="M47" s="281"/>
      <c r="N47" s="33"/>
      <c r="O47" s="311"/>
      <c r="P47" s="311"/>
      <c r="Q47" s="311"/>
      <c r="R47" s="311"/>
      <c r="S47" s="224">
        <f t="shared" si="0"/>
        <v>0</v>
      </c>
      <c r="T47" s="275"/>
      <c r="U47" s="180"/>
    </row>
    <row r="48" spans="1:21" ht="13.5" customHeight="1" x14ac:dyDescent="0.2">
      <c r="A48" s="285"/>
      <c r="B48" s="180"/>
      <c r="C48" s="180"/>
      <c r="D48" s="180"/>
      <c r="E48" s="180"/>
      <c r="F48" s="203"/>
      <c r="G48" s="180"/>
      <c r="H48" s="180"/>
      <c r="I48" s="180"/>
      <c r="J48" s="31"/>
      <c r="K48" s="31"/>
      <c r="L48" s="31"/>
      <c r="M48" s="281"/>
      <c r="N48" s="33"/>
      <c r="O48" s="311"/>
      <c r="P48" s="311"/>
      <c r="Q48" s="311"/>
      <c r="R48" s="311"/>
      <c r="S48" s="224">
        <f t="shared" si="0"/>
        <v>0</v>
      </c>
      <c r="T48" s="275"/>
      <c r="U48" s="180"/>
    </row>
    <row r="49" spans="1:21" ht="13.5" customHeight="1" x14ac:dyDescent="0.2">
      <c r="A49" s="285"/>
      <c r="B49" s="180"/>
      <c r="C49" s="180"/>
      <c r="D49" s="180"/>
      <c r="E49" s="180"/>
      <c r="F49" s="203"/>
      <c r="G49" s="180"/>
      <c r="H49" s="180"/>
      <c r="I49" s="180"/>
      <c r="J49" s="31"/>
      <c r="K49" s="31"/>
      <c r="L49" s="31"/>
      <c r="M49" s="281"/>
      <c r="N49" s="33"/>
      <c r="O49" s="311"/>
      <c r="P49" s="311"/>
      <c r="Q49" s="311"/>
      <c r="R49" s="311"/>
      <c r="S49" s="224">
        <f t="shared" si="0"/>
        <v>0</v>
      </c>
      <c r="T49" s="275"/>
      <c r="U49" s="180"/>
    </row>
    <row r="50" spans="1:21" ht="13.5" customHeight="1" x14ac:dyDescent="0.2">
      <c r="A50" s="285"/>
      <c r="B50" s="180"/>
      <c r="C50" s="180"/>
      <c r="D50" s="180"/>
      <c r="E50" s="180"/>
      <c r="F50" s="203"/>
      <c r="G50" s="180"/>
      <c r="H50" s="180"/>
      <c r="I50" s="180"/>
      <c r="J50" s="31"/>
      <c r="K50" s="31"/>
      <c r="L50" s="31"/>
      <c r="M50" s="281"/>
      <c r="N50" s="33"/>
      <c r="O50" s="311"/>
      <c r="P50" s="311"/>
      <c r="Q50" s="311"/>
      <c r="R50" s="311"/>
      <c r="S50" s="224">
        <f t="shared" si="0"/>
        <v>0</v>
      </c>
      <c r="T50" s="275"/>
      <c r="U50" s="180"/>
    </row>
    <row r="51" spans="1:21" ht="13.5" customHeight="1" x14ac:dyDescent="0.2">
      <c r="A51" s="285"/>
      <c r="B51" s="180"/>
      <c r="C51" s="180"/>
      <c r="D51" s="180"/>
      <c r="E51" s="180"/>
      <c r="F51" s="203"/>
      <c r="G51" s="180"/>
      <c r="H51" s="180"/>
      <c r="I51" s="180"/>
      <c r="J51" s="31"/>
      <c r="K51" s="31"/>
      <c r="L51" s="31"/>
      <c r="M51" s="281"/>
      <c r="N51" s="33"/>
      <c r="O51" s="311"/>
      <c r="P51" s="311"/>
      <c r="Q51" s="311"/>
      <c r="R51" s="311"/>
      <c r="S51" s="224">
        <f t="shared" si="0"/>
        <v>0</v>
      </c>
      <c r="T51" s="275"/>
      <c r="U51" s="180"/>
    </row>
    <row r="52" spans="1:21" ht="13.5" customHeight="1" x14ac:dyDescent="0.2">
      <c r="A52" s="285"/>
      <c r="B52" s="180"/>
      <c r="C52" s="180"/>
      <c r="D52" s="180"/>
      <c r="E52" s="180"/>
      <c r="F52" s="203"/>
      <c r="G52" s="180"/>
      <c r="H52" s="180"/>
      <c r="I52" s="180"/>
      <c r="J52" s="31"/>
      <c r="K52" s="31"/>
      <c r="L52" s="31"/>
      <c r="M52" s="281"/>
      <c r="N52" s="33"/>
      <c r="O52" s="311"/>
      <c r="P52" s="311"/>
      <c r="Q52" s="311"/>
      <c r="R52" s="311"/>
      <c r="S52" s="224">
        <f t="shared" si="0"/>
        <v>0</v>
      </c>
      <c r="T52" s="275"/>
      <c r="U52" s="180"/>
    </row>
    <row r="53" spans="1:21" ht="13.5" customHeight="1" x14ac:dyDescent="0.2">
      <c r="A53" s="285"/>
      <c r="B53" s="180"/>
      <c r="C53" s="180"/>
      <c r="D53" s="180"/>
      <c r="E53" s="180"/>
      <c r="F53" s="203"/>
      <c r="G53" s="180"/>
      <c r="H53" s="180"/>
      <c r="I53" s="180"/>
      <c r="J53" s="31"/>
      <c r="K53" s="31"/>
      <c r="L53" s="31"/>
      <c r="M53" s="281"/>
      <c r="N53" s="33"/>
      <c r="O53" s="311"/>
      <c r="P53" s="311"/>
      <c r="Q53" s="311"/>
      <c r="R53" s="311"/>
      <c r="S53" s="224">
        <f t="shared" si="0"/>
        <v>0</v>
      </c>
      <c r="T53" s="275"/>
      <c r="U53" s="180"/>
    </row>
    <row r="54" spans="1:21" ht="13.5" customHeight="1" x14ac:dyDescent="0.2">
      <c r="A54" s="285"/>
      <c r="B54" s="180"/>
      <c r="C54" s="180"/>
      <c r="D54" s="180"/>
      <c r="E54" s="180"/>
      <c r="F54" s="203"/>
      <c r="G54" s="180"/>
      <c r="H54" s="180"/>
      <c r="I54" s="180"/>
      <c r="J54" s="31"/>
      <c r="K54" s="31"/>
      <c r="L54" s="31"/>
      <c r="M54" s="281"/>
      <c r="N54" s="33"/>
      <c r="O54" s="311"/>
      <c r="P54" s="311"/>
      <c r="Q54" s="311"/>
      <c r="R54" s="311"/>
      <c r="S54" s="224">
        <f t="shared" si="0"/>
        <v>0</v>
      </c>
      <c r="T54" s="275"/>
      <c r="U54" s="180"/>
    </row>
    <row r="55" spans="1:21" ht="13.5" customHeight="1" x14ac:dyDescent="0.2">
      <c r="A55" s="285"/>
      <c r="B55" s="180"/>
      <c r="C55" s="180"/>
      <c r="D55" s="180"/>
      <c r="E55" s="180"/>
      <c r="F55" s="203"/>
      <c r="G55" s="180"/>
      <c r="H55" s="180"/>
      <c r="I55" s="180"/>
      <c r="J55" s="31"/>
      <c r="K55" s="31"/>
      <c r="L55" s="31"/>
      <c r="M55" s="281"/>
      <c r="N55" s="33"/>
      <c r="O55" s="311"/>
      <c r="P55" s="311"/>
      <c r="Q55" s="311"/>
      <c r="R55" s="311"/>
      <c r="S55" s="224">
        <f t="shared" si="0"/>
        <v>0</v>
      </c>
      <c r="T55" s="275"/>
      <c r="U55" s="180"/>
    </row>
    <row r="56" spans="1:21" ht="13.5" customHeight="1" x14ac:dyDescent="0.2">
      <c r="A56" s="285"/>
      <c r="B56" s="180"/>
      <c r="C56" s="180"/>
      <c r="D56" s="180"/>
      <c r="E56" s="180"/>
      <c r="F56" s="203"/>
      <c r="G56" s="180"/>
      <c r="H56" s="180"/>
      <c r="I56" s="180"/>
      <c r="J56" s="31"/>
      <c r="K56" s="31"/>
      <c r="L56" s="31"/>
      <c r="M56" s="281"/>
      <c r="N56" s="33"/>
      <c r="O56" s="311"/>
      <c r="P56" s="311"/>
      <c r="Q56" s="311"/>
      <c r="R56" s="311"/>
      <c r="S56" s="224">
        <f t="shared" si="0"/>
        <v>0</v>
      </c>
      <c r="T56" s="275"/>
      <c r="U56" s="180"/>
    </row>
    <row r="57" spans="1:21" ht="13.5" customHeight="1" x14ac:dyDescent="0.2">
      <c r="A57" s="285"/>
      <c r="B57" s="180"/>
      <c r="C57" s="180"/>
      <c r="D57" s="180"/>
      <c r="E57" s="180"/>
      <c r="F57" s="203"/>
      <c r="G57" s="180"/>
      <c r="H57" s="180"/>
      <c r="I57" s="180"/>
      <c r="J57" s="31"/>
      <c r="K57" s="31"/>
      <c r="L57" s="31"/>
      <c r="M57" s="281"/>
      <c r="N57" s="33"/>
      <c r="O57" s="311"/>
      <c r="P57" s="311"/>
      <c r="Q57" s="311"/>
      <c r="R57" s="311"/>
      <c r="S57" s="224">
        <f t="shared" si="0"/>
        <v>0</v>
      </c>
      <c r="T57" s="275"/>
      <c r="U57" s="180"/>
    </row>
    <row r="58" spans="1:21" ht="13.5" customHeight="1" x14ac:dyDescent="0.2">
      <c r="A58" s="285"/>
      <c r="B58" s="180"/>
      <c r="C58" s="180"/>
      <c r="D58" s="180"/>
      <c r="E58" s="180"/>
      <c r="F58" s="203"/>
      <c r="G58" s="180"/>
      <c r="H58" s="180"/>
      <c r="I58" s="180"/>
      <c r="J58" s="31"/>
      <c r="K58" s="31"/>
      <c r="L58" s="31"/>
      <c r="M58" s="281"/>
      <c r="N58" s="33"/>
      <c r="O58" s="311"/>
      <c r="P58" s="311"/>
      <c r="Q58" s="311"/>
      <c r="R58" s="311"/>
      <c r="S58" s="224">
        <f t="shared" si="0"/>
        <v>0</v>
      </c>
      <c r="T58" s="275"/>
      <c r="U58" s="180"/>
    </row>
    <row r="59" spans="1:21" ht="13.5" customHeight="1" x14ac:dyDescent="0.2">
      <c r="A59" s="285"/>
      <c r="B59" s="180"/>
      <c r="C59" s="180"/>
      <c r="D59" s="180"/>
      <c r="E59" s="180"/>
      <c r="F59" s="203"/>
      <c r="G59" s="180"/>
      <c r="H59" s="180"/>
      <c r="I59" s="180"/>
      <c r="J59" s="31"/>
      <c r="K59" s="31"/>
      <c r="L59" s="31"/>
      <c r="M59" s="281"/>
      <c r="N59" s="33"/>
      <c r="O59" s="311"/>
      <c r="P59" s="311"/>
      <c r="Q59" s="311"/>
      <c r="R59" s="311"/>
      <c r="S59" s="224">
        <f t="shared" si="0"/>
        <v>0</v>
      </c>
      <c r="T59" s="275"/>
      <c r="U59" s="180"/>
    </row>
    <row r="60" spans="1:21" ht="13.5" customHeight="1" x14ac:dyDescent="0.2">
      <c r="A60" s="285"/>
      <c r="B60" s="180"/>
      <c r="C60" s="180"/>
      <c r="D60" s="180"/>
      <c r="E60" s="180"/>
      <c r="F60" s="203"/>
      <c r="G60" s="180"/>
      <c r="H60" s="180"/>
      <c r="I60" s="180"/>
      <c r="J60" s="31"/>
      <c r="K60" s="31"/>
      <c r="L60" s="31"/>
      <c r="M60" s="281"/>
      <c r="N60" s="33"/>
      <c r="O60" s="311"/>
      <c r="P60" s="311"/>
      <c r="Q60" s="311"/>
      <c r="R60" s="311"/>
      <c r="S60" s="224">
        <f t="shared" si="0"/>
        <v>0</v>
      </c>
      <c r="T60" s="275"/>
      <c r="U60" s="180"/>
    </row>
    <row r="61" spans="1:21" ht="13.5" customHeight="1" x14ac:dyDescent="0.2">
      <c r="A61" s="285"/>
      <c r="B61" s="180"/>
      <c r="C61" s="180"/>
      <c r="D61" s="180"/>
      <c r="E61" s="180"/>
      <c r="F61" s="203"/>
      <c r="G61" s="180"/>
      <c r="H61" s="180"/>
      <c r="I61" s="180"/>
      <c r="J61" s="31"/>
      <c r="K61" s="31"/>
      <c r="L61" s="31"/>
      <c r="M61" s="281"/>
      <c r="N61" s="33"/>
      <c r="O61" s="311"/>
      <c r="P61" s="311"/>
      <c r="Q61" s="311"/>
      <c r="R61" s="311"/>
      <c r="S61" s="224">
        <f t="shared" si="0"/>
        <v>0</v>
      </c>
      <c r="T61" s="275"/>
      <c r="U61" s="180"/>
    </row>
    <row r="62" spans="1:21" ht="13.5" customHeight="1" x14ac:dyDescent="0.2">
      <c r="A62" s="285"/>
      <c r="B62" s="180"/>
      <c r="C62" s="180"/>
      <c r="D62" s="180"/>
      <c r="E62" s="180"/>
      <c r="F62" s="203"/>
      <c r="G62" s="180"/>
      <c r="H62" s="180"/>
      <c r="I62" s="180"/>
      <c r="J62" s="31"/>
      <c r="K62" s="31"/>
      <c r="L62" s="31"/>
      <c r="M62" s="281"/>
      <c r="N62" s="33"/>
      <c r="O62" s="311"/>
      <c r="P62" s="311"/>
      <c r="Q62" s="311"/>
      <c r="R62" s="311"/>
      <c r="S62" s="224">
        <f t="shared" si="0"/>
        <v>0</v>
      </c>
      <c r="T62" s="275"/>
      <c r="U62" s="180"/>
    </row>
    <row r="63" spans="1:21" ht="13.5" customHeight="1" x14ac:dyDescent="0.2">
      <c r="A63" s="285"/>
      <c r="B63" s="180"/>
      <c r="C63" s="180"/>
      <c r="D63" s="180"/>
      <c r="E63" s="180"/>
      <c r="F63" s="203"/>
      <c r="G63" s="180"/>
      <c r="H63" s="180"/>
      <c r="I63" s="180"/>
      <c r="J63" s="31"/>
      <c r="K63" s="31"/>
      <c r="L63" s="31"/>
      <c r="M63" s="281"/>
      <c r="N63" s="33"/>
      <c r="O63" s="311"/>
      <c r="P63" s="311"/>
      <c r="Q63" s="311"/>
      <c r="R63" s="311"/>
      <c r="S63" s="224">
        <f t="shared" si="0"/>
        <v>0</v>
      </c>
      <c r="T63" s="275"/>
      <c r="U63" s="180"/>
    </row>
    <row r="64" spans="1:21" ht="13.5" customHeight="1" x14ac:dyDescent="0.2">
      <c r="A64" s="285"/>
      <c r="B64" s="180"/>
      <c r="C64" s="180"/>
      <c r="D64" s="180"/>
      <c r="E64" s="180"/>
      <c r="F64" s="203"/>
      <c r="G64" s="180"/>
      <c r="H64" s="180"/>
      <c r="I64" s="180"/>
      <c r="J64" s="31"/>
      <c r="K64" s="31"/>
      <c r="L64" s="31"/>
      <c r="M64" s="281"/>
      <c r="N64" s="33"/>
      <c r="O64" s="311"/>
      <c r="P64" s="311"/>
      <c r="Q64" s="311"/>
      <c r="R64" s="311"/>
      <c r="S64" s="224">
        <f t="shared" si="0"/>
        <v>0</v>
      </c>
      <c r="T64" s="275"/>
      <c r="U64" s="180"/>
    </row>
    <row r="65" spans="1:21" ht="13.5" customHeight="1" x14ac:dyDescent="0.2">
      <c r="A65" s="285"/>
      <c r="B65" s="180"/>
      <c r="C65" s="180"/>
      <c r="D65" s="180"/>
      <c r="E65" s="180"/>
      <c r="F65" s="203"/>
      <c r="G65" s="180"/>
      <c r="H65" s="180"/>
      <c r="I65" s="180"/>
      <c r="J65" s="31"/>
      <c r="K65" s="31"/>
      <c r="L65" s="31"/>
      <c r="M65" s="281"/>
      <c r="N65" s="33"/>
      <c r="O65" s="311"/>
      <c r="P65" s="311"/>
      <c r="Q65" s="311"/>
      <c r="R65" s="311"/>
      <c r="S65" s="224">
        <f t="shared" si="0"/>
        <v>0</v>
      </c>
      <c r="T65" s="275"/>
      <c r="U65" s="180"/>
    </row>
    <row r="66" spans="1:21" ht="13.5" customHeight="1" x14ac:dyDescent="0.2">
      <c r="A66" s="285"/>
      <c r="B66" s="180"/>
      <c r="C66" s="180"/>
      <c r="D66" s="180"/>
      <c r="E66" s="180"/>
      <c r="F66" s="203"/>
      <c r="G66" s="180"/>
      <c r="H66" s="180"/>
      <c r="I66" s="180"/>
      <c r="J66" s="31"/>
      <c r="K66" s="31"/>
      <c r="L66" s="31"/>
      <c r="M66" s="281"/>
      <c r="N66" s="33"/>
      <c r="O66" s="311"/>
      <c r="P66" s="311"/>
      <c r="Q66" s="311"/>
      <c r="R66" s="311"/>
      <c r="S66" s="224">
        <f t="shared" si="0"/>
        <v>0</v>
      </c>
      <c r="T66" s="275"/>
      <c r="U66" s="180"/>
    </row>
    <row r="67" spans="1:21" ht="13.5" customHeight="1" x14ac:dyDescent="0.2">
      <c r="A67" s="285"/>
      <c r="B67" s="180"/>
      <c r="C67" s="180"/>
      <c r="D67" s="180"/>
      <c r="E67" s="180"/>
      <c r="F67" s="203"/>
      <c r="G67" s="180"/>
      <c r="H67" s="180"/>
      <c r="I67" s="180"/>
      <c r="J67" s="31"/>
      <c r="K67" s="31"/>
      <c r="L67" s="31"/>
      <c r="M67" s="281"/>
      <c r="N67" s="33"/>
      <c r="O67" s="311"/>
      <c r="P67" s="311"/>
      <c r="Q67" s="311"/>
      <c r="R67" s="311"/>
      <c r="S67" s="224">
        <f t="shared" si="0"/>
        <v>0</v>
      </c>
      <c r="T67" s="275"/>
      <c r="U67" s="180"/>
    </row>
    <row r="68" spans="1:21" ht="13.5" customHeight="1" x14ac:dyDescent="0.2">
      <c r="A68" s="285"/>
      <c r="B68" s="180"/>
      <c r="C68" s="180"/>
      <c r="D68" s="180"/>
      <c r="E68" s="180"/>
      <c r="F68" s="203"/>
      <c r="G68" s="180"/>
      <c r="H68" s="180"/>
      <c r="I68" s="180"/>
      <c r="J68" s="31"/>
      <c r="K68" s="31"/>
      <c r="L68" s="31"/>
      <c r="M68" s="281"/>
      <c r="N68" s="33"/>
      <c r="O68" s="311"/>
      <c r="P68" s="311"/>
      <c r="Q68" s="311"/>
      <c r="R68" s="311"/>
      <c r="S68" s="224">
        <f t="shared" si="0"/>
        <v>0</v>
      </c>
      <c r="T68" s="275"/>
      <c r="U68" s="180"/>
    </row>
    <row r="69" spans="1:21" ht="13.5" customHeight="1" x14ac:dyDescent="0.2">
      <c r="A69" s="285"/>
      <c r="B69" s="180"/>
      <c r="C69" s="180"/>
      <c r="D69" s="180"/>
      <c r="E69" s="180"/>
      <c r="F69" s="203"/>
      <c r="G69" s="180"/>
      <c r="H69" s="180"/>
      <c r="I69" s="180"/>
      <c r="J69" s="31"/>
      <c r="K69" s="31"/>
      <c r="L69" s="31"/>
      <c r="M69" s="281"/>
      <c r="N69" s="33"/>
      <c r="O69" s="311"/>
      <c r="P69" s="311"/>
      <c r="Q69" s="311"/>
      <c r="R69" s="311"/>
      <c r="S69" s="224">
        <f t="shared" si="0"/>
        <v>0</v>
      </c>
      <c r="T69" s="275"/>
      <c r="U69" s="180"/>
    </row>
    <row r="70" spans="1:21" ht="13.5" customHeight="1" x14ac:dyDescent="0.2">
      <c r="A70" s="285"/>
      <c r="B70" s="180"/>
      <c r="C70" s="180"/>
      <c r="D70" s="180"/>
      <c r="E70" s="180"/>
      <c r="F70" s="203"/>
      <c r="G70" s="180"/>
      <c r="H70" s="180"/>
      <c r="I70" s="180"/>
      <c r="J70" s="31"/>
      <c r="K70" s="31"/>
      <c r="L70" s="31"/>
      <c r="M70" s="281"/>
      <c r="N70" s="33"/>
      <c r="O70" s="311"/>
      <c r="P70" s="311"/>
      <c r="Q70" s="311"/>
      <c r="R70" s="311"/>
      <c r="S70" s="224">
        <f t="shared" si="0"/>
        <v>0</v>
      </c>
      <c r="T70" s="275"/>
      <c r="U70" s="180"/>
    </row>
    <row r="71" spans="1:21" ht="13.5" customHeight="1" x14ac:dyDescent="0.2">
      <c r="A71" s="285"/>
      <c r="B71" s="180"/>
      <c r="C71" s="180"/>
      <c r="D71" s="180"/>
      <c r="E71" s="180"/>
      <c r="F71" s="203"/>
      <c r="G71" s="180"/>
      <c r="H71" s="180"/>
      <c r="I71" s="180"/>
      <c r="J71" s="31"/>
      <c r="K71" s="31"/>
      <c r="L71" s="31"/>
      <c r="M71" s="281"/>
      <c r="N71" s="33"/>
      <c r="O71" s="311"/>
      <c r="P71" s="311"/>
      <c r="Q71" s="311"/>
      <c r="R71" s="311"/>
      <c r="S71" s="224">
        <f t="shared" si="0"/>
        <v>0</v>
      </c>
      <c r="T71" s="275"/>
      <c r="U71" s="180"/>
    </row>
    <row r="72" spans="1:21" ht="13.5" customHeight="1" x14ac:dyDescent="0.2">
      <c r="A72" s="285"/>
      <c r="B72" s="180"/>
      <c r="C72" s="180"/>
      <c r="D72" s="180"/>
      <c r="E72" s="180"/>
      <c r="F72" s="203"/>
      <c r="G72" s="180"/>
      <c r="H72" s="180"/>
      <c r="I72" s="180"/>
      <c r="J72" s="31"/>
      <c r="K72" s="31"/>
      <c r="L72" s="31"/>
      <c r="M72" s="281"/>
      <c r="N72" s="33"/>
      <c r="O72" s="311"/>
      <c r="P72" s="311"/>
      <c r="Q72" s="311"/>
      <c r="R72" s="311"/>
      <c r="S72" s="224">
        <f t="shared" si="0"/>
        <v>0</v>
      </c>
      <c r="T72" s="275"/>
      <c r="U72" s="180"/>
    </row>
    <row r="73" spans="1:21" ht="13.5" customHeight="1" x14ac:dyDescent="0.2">
      <c r="A73" s="285"/>
      <c r="B73" s="180"/>
      <c r="C73" s="180"/>
      <c r="D73" s="180"/>
      <c r="E73" s="180"/>
      <c r="F73" s="203"/>
      <c r="G73" s="180"/>
      <c r="H73" s="180"/>
      <c r="I73" s="180"/>
      <c r="J73" s="31"/>
      <c r="K73" s="31"/>
      <c r="L73" s="31"/>
      <c r="M73" s="281"/>
      <c r="N73" s="33"/>
      <c r="O73" s="311"/>
      <c r="P73" s="311"/>
      <c r="Q73" s="311"/>
      <c r="R73" s="311"/>
      <c r="S73" s="224">
        <f t="shared" si="0"/>
        <v>0</v>
      </c>
      <c r="T73" s="275"/>
      <c r="U73" s="180"/>
    </row>
    <row r="74" spans="1:21" ht="13.5" customHeight="1" thickBot="1" x14ac:dyDescent="0.35">
      <c r="A74" s="286" t="s">
        <v>438</v>
      </c>
      <c r="B74" s="180"/>
      <c r="C74" s="180"/>
      <c r="D74" s="180"/>
      <c r="E74" s="180"/>
      <c r="F74" s="203"/>
      <c r="G74" s="272"/>
      <c r="H74" s="272"/>
      <c r="I74" s="272"/>
      <c r="J74" s="31"/>
      <c r="K74" s="31"/>
      <c r="L74" s="34"/>
      <c r="M74" s="281"/>
      <c r="N74" s="33"/>
      <c r="O74" s="311"/>
      <c r="P74" s="311"/>
      <c r="Q74" s="311"/>
      <c r="R74" s="311"/>
      <c r="S74" s="278">
        <f t="shared" si="0"/>
        <v>0</v>
      </c>
      <c r="T74" s="275"/>
      <c r="U74" s="180"/>
    </row>
    <row r="75" spans="1:21" ht="13.5" customHeight="1" thickBot="1" x14ac:dyDescent="0.3">
      <c r="A75" s="268" t="s">
        <v>354</v>
      </c>
      <c r="B75" s="206"/>
      <c r="C75" s="206"/>
      <c r="D75" s="206"/>
      <c r="E75" s="206"/>
      <c r="F75" s="206"/>
      <c r="G75" s="206"/>
      <c r="H75" s="206"/>
      <c r="I75" s="206"/>
      <c r="J75" s="206"/>
      <c r="K75" s="206"/>
      <c r="L75" s="206"/>
      <c r="M75" s="269"/>
      <c r="N75" s="206"/>
      <c r="O75" s="313">
        <f>SUM(O10:O74)</f>
        <v>0</v>
      </c>
      <c r="P75" s="313">
        <f t="shared" ref="P75:R75" si="1">SUM(P10:P74)</f>
        <v>0</v>
      </c>
      <c r="Q75" s="313">
        <f t="shared" si="1"/>
        <v>0</v>
      </c>
      <c r="R75" s="313">
        <f t="shared" si="1"/>
        <v>0</v>
      </c>
      <c r="S75" s="257">
        <f>SUBTOTAL(9,S10:S74)</f>
        <v>0</v>
      </c>
      <c r="T75" s="269"/>
      <c r="U75" s="206"/>
    </row>
    <row r="77" spans="1:21" ht="13.5" customHeight="1" x14ac:dyDescent="0.2">
      <c r="O77" s="11"/>
      <c r="P77" s="11"/>
      <c r="Q77" s="11"/>
      <c r="R77" s="11" t="s">
        <v>414</v>
      </c>
      <c r="S77" s="258">
        <f>S75-'1.2 BUDGET'!O39-'1.2 BUDGET'!P39-'1.2 BUDGET'!Q39-'1.2 BUDGET'!R39</f>
        <v>0</v>
      </c>
    </row>
  </sheetData>
  <protectedRanges>
    <protectedRange sqref="J10:R74 T10:U74 A10:F74" name="Shhet2.1"/>
    <protectedRange sqref="G10:I74" name="Shhet2.1_2"/>
  </protectedRanges>
  <conditionalFormatting sqref="G10">
    <cfRule type="expression" dxfId="7" priority="7">
      <formula>B10="PROJECT STAFF COSTS - PAY "</formula>
    </cfRule>
  </conditionalFormatting>
  <conditionalFormatting sqref="G11:G74">
    <cfRule type="expression" dxfId="6" priority="6">
      <formula>B11="PROJECT STAFF COSTS - PAY "</formula>
    </cfRule>
  </conditionalFormatting>
  <conditionalFormatting sqref="H10">
    <cfRule type="expression" dxfId="5" priority="5">
      <formula>B10="PROJECT STAFF COSTS - PAY "</formula>
    </cfRule>
  </conditionalFormatting>
  <conditionalFormatting sqref="H11:H74">
    <cfRule type="expression" dxfId="4" priority="4">
      <formula>B11="PROJECT STAFF COSTS - PAY "</formula>
    </cfRule>
  </conditionalFormatting>
  <conditionalFormatting sqref="I10">
    <cfRule type="expression" dxfId="3" priority="2">
      <formula>B10="PROJECT STAFF COSTS - TRAVEL &amp; SUBSISTENCE "</formula>
    </cfRule>
  </conditionalFormatting>
  <conditionalFormatting sqref="I11:I74">
    <cfRule type="expression" dxfId="2" priority="1">
      <formula>B11="PROJECT STAFF COSTS - TRAVEL &amp; SUBSISTENCE "</formula>
    </cfRule>
  </conditionalFormatting>
  <dataValidations count="1">
    <dataValidation type="list" allowBlank="1" showInputMessage="1" showErrorMessage="1" sqref="T74" xr:uid="{DB5A9770-5636-4697-B347-DC7E9016403E}">
      <formula1>$V$2:$V$7</formula1>
    </dataValidation>
  </dataValidations>
  <pageMargins left="0.70866141732283472" right="0.70866141732283472" top="0.74803149606299213" bottom="0.74803149606299213" header="0.31496062992125984" footer="0.31496062992125984"/>
  <pageSetup paperSize="8" scale="84" orientation="portrait" r:id="rId1"/>
  <headerFooter>
    <oddHeader>&amp;C&amp;A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F73B741F-048C-4303-9B71-366C4CFFC7B8}">
          <x14:formula1>
            <xm:f>'Data Validation'!$AI$3:$AI$32</xm:f>
          </x14:formula1>
          <xm:sqref>T11:T73</xm:sqref>
        </x14:dataValidation>
        <x14:dataValidation type="list" allowBlank="1" showInputMessage="1" showErrorMessage="1" xr:uid="{9D859A37-9483-41BF-ADC9-B3DB7DC1C9BF}">
          <x14:formula1>
            <xm:f>'Data Validation'!$AI$2:$AI$32</xm:f>
          </x14:formula1>
          <xm:sqref>T10</xm:sqref>
        </x14:dataValidation>
        <x14:dataValidation type="list" allowBlank="1" showInputMessage="1" showErrorMessage="1" xr:uid="{19DE653C-CF70-4E78-9DA1-78EC65CBC052}">
          <x14:formula1>
            <xm:f>'Data Validation'!$A$1:$A$35</xm:f>
          </x14:formula1>
          <xm:sqref>D74</xm:sqref>
        </x14:dataValidation>
        <x14:dataValidation type="list" allowBlank="1" showInputMessage="1" showErrorMessage="1" xr:uid="{AA8DE53D-D9A7-4F55-8438-40D8627CD04C}">
          <x14:formula1>
            <xm:f>'Data Validation'!$X$2:$X$6</xm:f>
          </x14:formula1>
          <xm:sqref>B10:B74 T10:U74</xm:sqref>
        </x14:dataValidation>
        <x14:dataValidation type="list" allowBlank="1" showInputMessage="1" showErrorMessage="1" xr:uid="{791889AC-C71C-4BA8-A033-A5DB20010CD5}">
          <x14:formula1>
            <xm:f>'Data Validation'!$AK$2:$AK$4</xm:f>
          </x14:formula1>
          <xm:sqref>I10:I74</xm:sqref>
        </x14:dataValidation>
        <x14:dataValidation type="list" allowBlank="1" showInputMessage="1" showErrorMessage="1" xr:uid="{C4EF6726-8456-4A2B-B30F-4BDE6348619B}">
          <x14:formula1>
            <xm:f>'Data Validation'!$G$2:$G$5</xm:f>
          </x14:formula1>
          <xm:sqref>G10:G74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59999389629810485"/>
  </sheetPr>
  <dimension ref="A2:V93"/>
  <sheetViews>
    <sheetView topLeftCell="A53" zoomScaleNormal="100" workbookViewId="0">
      <selection activeCell="G61" sqref="G61"/>
    </sheetView>
  </sheetViews>
  <sheetFormatPr defaultColWidth="9.140625" defaultRowHeight="12.75" customHeight="1" x14ac:dyDescent="0.2"/>
  <cols>
    <col min="1" max="1" width="48.85546875" style="1" customWidth="1"/>
    <col min="2" max="2" width="17.5703125" style="1" customWidth="1"/>
    <col min="3" max="3" width="18.140625" style="1" customWidth="1"/>
    <col min="4" max="4" width="16.85546875" style="1" customWidth="1"/>
    <col min="5" max="6" width="16.42578125" style="1" customWidth="1"/>
    <col min="7" max="7" width="13" style="1" bestFit="1" customWidth="1"/>
    <col min="8" max="8" width="20.140625" style="1" customWidth="1"/>
    <col min="9" max="9" width="14.140625" style="1" customWidth="1"/>
    <col min="10" max="10" width="13.7109375" style="1" bestFit="1" customWidth="1"/>
    <col min="11" max="11" width="9.140625" style="1"/>
    <col min="12" max="12" width="13.7109375" style="1" bestFit="1" customWidth="1"/>
    <col min="13" max="16384" width="9.140625" style="1"/>
  </cols>
  <sheetData>
    <row r="2" spans="1:10" ht="12.75" customHeight="1" x14ac:dyDescent="0.2">
      <c r="C2" s="8"/>
      <c r="D2" s="8"/>
      <c r="E2" s="8"/>
    </row>
    <row r="3" spans="1:10" ht="12.75" customHeight="1" x14ac:dyDescent="0.2">
      <c r="C3" s="8"/>
      <c r="D3" s="8"/>
      <c r="E3" s="8"/>
    </row>
    <row r="4" spans="1:10" ht="12.75" customHeight="1" x14ac:dyDescent="0.2">
      <c r="C4" s="8"/>
      <c r="D4" s="8"/>
      <c r="E4" s="8"/>
    </row>
    <row r="5" spans="1:10" ht="12.75" customHeight="1" x14ac:dyDescent="0.2">
      <c r="C5" s="8"/>
      <c r="D5" s="8"/>
      <c r="E5" s="8"/>
    </row>
    <row r="6" spans="1:10" ht="12.75" customHeight="1" x14ac:dyDescent="0.25">
      <c r="C6" s="8"/>
      <c r="D6" s="8"/>
      <c r="E6" s="8"/>
      <c r="I6"/>
    </row>
    <row r="7" spans="1:10" ht="12.75" customHeight="1" x14ac:dyDescent="0.25">
      <c r="C7" s="7"/>
      <c r="I7"/>
    </row>
    <row r="8" spans="1:10" ht="12.75" customHeight="1" x14ac:dyDescent="0.25">
      <c r="C8" s="7"/>
      <c r="I8"/>
    </row>
    <row r="9" spans="1:10" ht="12.75" customHeight="1" x14ac:dyDescent="0.25">
      <c r="A9" s="343" t="s">
        <v>270</v>
      </c>
      <c r="B9" s="344"/>
      <c r="C9" s="344"/>
      <c r="D9" s="344"/>
      <c r="E9" s="344"/>
      <c r="F9" s="344"/>
      <c r="G9" s="344"/>
      <c r="I9"/>
    </row>
    <row r="10" spans="1:10" ht="12.75" customHeight="1" thickBot="1" x14ac:dyDescent="0.3">
      <c r="C10" s="7"/>
      <c r="E10"/>
      <c r="F10"/>
      <c r="G10"/>
      <c r="I10"/>
    </row>
    <row r="11" spans="1:10" s="2" customFormat="1" ht="12.75" customHeight="1" thickBot="1" x14ac:dyDescent="0.3">
      <c r="A11" s="363" t="s">
        <v>246</v>
      </c>
      <c r="B11" s="364"/>
      <c r="C11" s="364"/>
      <c r="D11" s="365"/>
      <c r="E11" s="366" t="s">
        <v>318</v>
      </c>
      <c r="F11" s="367"/>
      <c r="G11" s="368"/>
      <c r="I11"/>
    </row>
    <row r="12" spans="1:10" ht="26.25" thickBot="1" x14ac:dyDescent="0.3">
      <c r="A12" s="143" t="s">
        <v>247</v>
      </c>
      <c r="B12" s="144" t="s">
        <v>272</v>
      </c>
      <c r="C12" s="145" t="s">
        <v>273</v>
      </c>
      <c r="D12" s="145" t="s">
        <v>274</v>
      </c>
      <c r="E12" s="369" t="s">
        <v>275</v>
      </c>
      <c r="F12" s="370"/>
      <c r="G12" s="370"/>
      <c r="I12"/>
    </row>
    <row r="13" spans="1:10" ht="41.45" customHeight="1" thickBot="1" x14ac:dyDescent="0.3">
      <c r="A13" s="143" t="s">
        <v>158</v>
      </c>
      <c r="B13" s="145" t="s">
        <v>320</v>
      </c>
      <c r="C13" s="145" t="s">
        <v>320</v>
      </c>
      <c r="D13" s="145" t="s">
        <v>320</v>
      </c>
      <c r="E13" s="371" t="s">
        <v>276</v>
      </c>
      <c r="F13" s="372"/>
      <c r="G13" s="372"/>
      <c r="I13"/>
    </row>
    <row r="14" spans="1:10" ht="12.75" customHeight="1" thickBot="1" x14ac:dyDescent="0.3">
      <c r="A14" s="3"/>
      <c r="B14" s="28"/>
      <c r="C14" s="28"/>
      <c r="D14" s="28"/>
      <c r="E14"/>
      <c r="F14"/>
      <c r="G14"/>
      <c r="H14" s="7"/>
      <c r="I14"/>
    </row>
    <row r="15" spans="1:10" ht="12.75" customHeight="1" x14ac:dyDescent="0.2">
      <c r="A15" s="357" t="s">
        <v>277</v>
      </c>
      <c r="B15" s="357"/>
      <c r="C15" s="357"/>
      <c r="D15" s="357"/>
      <c r="E15" s="357"/>
      <c r="F15" s="357"/>
      <c r="G15" s="357"/>
      <c r="H15" s="373"/>
    </row>
    <row r="16" spans="1:10" ht="51" x14ac:dyDescent="0.25">
      <c r="A16" s="188"/>
      <c r="B16" s="189" t="s">
        <v>278</v>
      </c>
      <c r="C16" s="189" t="s">
        <v>279</v>
      </c>
      <c r="D16" s="189" t="s">
        <v>280</v>
      </c>
      <c r="E16" s="189" t="s">
        <v>281</v>
      </c>
      <c r="F16" s="190" t="s">
        <v>282</v>
      </c>
      <c r="G16" s="190" t="s">
        <v>283</v>
      </c>
      <c r="H16" s="191" t="s">
        <v>271</v>
      </c>
      <c r="J16"/>
    </row>
    <row r="17" spans="1:10" ht="15" x14ac:dyDescent="0.25">
      <c r="A17" s="101" t="s">
        <v>284</v>
      </c>
      <c r="B17" s="102"/>
      <c r="C17" s="102"/>
      <c r="D17" s="102"/>
      <c r="E17" s="103">
        <f>IFERROR(AVERAGEIF(B17:D17,"&lt;&gt;0"),0)</f>
        <v>0</v>
      </c>
      <c r="F17" s="102"/>
      <c r="G17" s="103">
        <f>E17+F17</f>
        <v>0</v>
      </c>
      <c r="H17" s="104"/>
      <c r="J17"/>
    </row>
    <row r="18" spans="1:10" ht="12.75" customHeight="1" x14ac:dyDescent="0.25">
      <c r="A18" s="105" t="s">
        <v>285</v>
      </c>
      <c r="B18" s="106"/>
      <c r="C18" s="106"/>
      <c r="D18" s="106"/>
      <c r="E18" s="106"/>
      <c r="F18" s="106"/>
      <c r="G18" s="106"/>
      <c r="H18" s="107"/>
      <c r="J18"/>
    </row>
    <row r="19" spans="1:10" x14ac:dyDescent="0.2">
      <c r="A19" s="108"/>
      <c r="B19" s="109">
        <v>0</v>
      </c>
      <c r="C19" s="109">
        <v>0</v>
      </c>
      <c r="D19" s="109">
        <v>0</v>
      </c>
      <c r="E19" s="106">
        <f>IFERROR(AVERAGEIF(B19:D19,"&lt;&gt;0"),0)</f>
        <v>0</v>
      </c>
      <c r="F19" s="109"/>
      <c r="G19" s="106">
        <f>SUM(D19:F19)/3</f>
        <v>0</v>
      </c>
      <c r="H19" s="110"/>
    </row>
    <row r="20" spans="1:10" ht="12.75" customHeight="1" x14ac:dyDescent="0.2">
      <c r="A20" s="108"/>
      <c r="B20" s="109"/>
      <c r="C20" s="109"/>
      <c r="D20" s="109"/>
      <c r="E20" s="106">
        <f>IFERROR(AVERAGEIF(B20:D20,"&lt;&gt;0"),0)</f>
        <v>0</v>
      </c>
      <c r="F20" s="109"/>
      <c r="G20" s="106"/>
      <c r="H20" s="29"/>
    </row>
    <row r="21" spans="1:10" ht="12.75" customHeight="1" x14ac:dyDescent="0.2">
      <c r="A21" s="108"/>
      <c r="B21" s="109"/>
      <c r="C21" s="109"/>
      <c r="D21" s="109"/>
      <c r="E21" s="106">
        <f>IFERROR(AVERAGEIF(B21:D21,"&lt;&gt;0"),0)</f>
        <v>0</v>
      </c>
      <c r="F21" s="109"/>
      <c r="G21" s="106"/>
      <c r="H21" s="29"/>
    </row>
    <row r="22" spans="1:10" ht="24" customHeight="1" thickBot="1" x14ac:dyDescent="0.25">
      <c r="A22" s="111" t="s">
        <v>286</v>
      </c>
      <c r="B22" s="112">
        <f t="shared" ref="B22:G22" si="0">SUM(B17:B21)</f>
        <v>0</v>
      </c>
      <c r="C22" s="112">
        <f t="shared" si="0"/>
        <v>0</v>
      </c>
      <c r="D22" s="112">
        <f t="shared" si="0"/>
        <v>0</v>
      </c>
      <c r="E22" s="112">
        <f t="shared" si="0"/>
        <v>0</v>
      </c>
      <c r="F22" s="112">
        <f t="shared" si="0"/>
        <v>0</v>
      </c>
      <c r="G22" s="112">
        <f t="shared" si="0"/>
        <v>0</v>
      </c>
      <c r="H22" s="113"/>
    </row>
    <row r="23" spans="1:10" ht="12.75" customHeight="1" thickBot="1" x14ac:dyDescent="0.25">
      <c r="A23" s="26"/>
      <c r="B23" s="27"/>
      <c r="C23" s="27"/>
      <c r="D23" s="27"/>
      <c r="E23" s="27"/>
      <c r="F23" s="27"/>
      <c r="G23" s="27"/>
    </row>
    <row r="24" spans="1:10" ht="12.75" customHeight="1" x14ac:dyDescent="0.2">
      <c r="A24" s="357" t="s">
        <v>287</v>
      </c>
      <c r="B24" s="357"/>
      <c r="C24" s="357"/>
      <c r="D24" s="357"/>
      <c r="E24" s="357"/>
      <c r="F24" s="357"/>
      <c r="G24" s="357"/>
      <c r="H24" s="373"/>
    </row>
    <row r="25" spans="1:10" ht="42" customHeight="1" x14ac:dyDescent="0.25">
      <c r="A25" s="188" t="s">
        <v>288</v>
      </c>
      <c r="B25" s="189" t="s">
        <v>278</v>
      </c>
      <c r="C25" s="189" t="s">
        <v>279</v>
      </c>
      <c r="D25" s="189" t="s">
        <v>280</v>
      </c>
      <c r="E25" s="189" t="s">
        <v>281</v>
      </c>
      <c r="F25" s="190" t="s">
        <v>282</v>
      </c>
      <c r="G25" s="190" t="s">
        <v>283</v>
      </c>
      <c r="H25" s="192" t="s">
        <v>271</v>
      </c>
      <c r="J25"/>
    </row>
    <row r="26" spans="1:10" ht="12.75" customHeight="1" x14ac:dyDescent="0.25">
      <c r="A26" s="114" t="s">
        <v>289</v>
      </c>
      <c r="B26" s="115"/>
      <c r="C26" s="115"/>
      <c r="D26" s="115"/>
      <c r="E26" s="115"/>
      <c r="F26" s="115">
        <f>SUM(C26:E26)/3</f>
        <v>0</v>
      </c>
      <c r="G26" s="115"/>
      <c r="H26" s="116"/>
      <c r="J26"/>
    </row>
    <row r="27" spans="1:10" x14ac:dyDescent="0.2">
      <c r="A27" s="117" t="str">
        <f>B12</f>
        <v>Administration expenses</v>
      </c>
      <c r="B27" s="109"/>
      <c r="C27" s="109"/>
      <c r="D27" s="109"/>
      <c r="E27" s="106">
        <f>IFERROR(AVERAGEIF(B27:D27,"&lt;&gt;0"),0)</f>
        <v>0</v>
      </c>
      <c r="F27" s="109"/>
      <c r="G27" s="106">
        <f>E27+F27</f>
        <v>0</v>
      </c>
      <c r="H27" s="110"/>
    </row>
    <row r="28" spans="1:10" x14ac:dyDescent="0.2">
      <c r="A28" s="117" t="str">
        <f>C12</f>
        <v xml:space="preserve">Support staff costs </v>
      </c>
      <c r="B28" s="109"/>
      <c r="C28" s="109"/>
      <c r="D28" s="109"/>
      <c r="E28" s="106">
        <f>IFERROR(AVERAGEIF(B28:D28,"&lt;&gt;0"),0)</f>
        <v>0</v>
      </c>
      <c r="F28" s="109"/>
      <c r="G28" s="106">
        <f>E28+F28</f>
        <v>0</v>
      </c>
      <c r="H28" s="110"/>
    </row>
    <row r="29" spans="1:10" ht="12.75" customHeight="1" x14ac:dyDescent="0.2">
      <c r="A29" s="117" t="str">
        <f>D12</f>
        <v>Governance costs</v>
      </c>
      <c r="B29" s="109"/>
      <c r="C29" s="109"/>
      <c r="D29" s="109"/>
      <c r="E29" s="106">
        <f>IFERROR(AVERAGEIF(B29:D29,"&lt;&gt;0"),0)</f>
        <v>0</v>
      </c>
      <c r="F29" s="109"/>
      <c r="G29" s="106">
        <f>E29+F29</f>
        <v>0</v>
      </c>
      <c r="H29" s="110"/>
    </row>
    <row r="30" spans="1:10" ht="12.75" customHeight="1" x14ac:dyDescent="0.2">
      <c r="A30" s="108"/>
      <c r="B30" s="106"/>
      <c r="C30" s="106"/>
      <c r="D30" s="106"/>
      <c r="E30" s="106"/>
      <c r="F30" s="106"/>
      <c r="G30" s="106"/>
      <c r="H30" s="118"/>
    </row>
    <row r="31" spans="1:10" ht="12.75" customHeight="1" x14ac:dyDescent="0.2">
      <c r="A31" s="108" t="s">
        <v>290</v>
      </c>
      <c r="B31" s="106"/>
      <c r="C31" s="106"/>
      <c r="D31" s="106"/>
      <c r="E31" s="106"/>
      <c r="F31" s="106"/>
      <c r="G31" s="106"/>
      <c r="H31" s="118"/>
      <c r="I31" s="7"/>
    </row>
    <row r="32" spans="1:10" ht="12.75" customHeight="1" x14ac:dyDescent="0.2">
      <c r="A32" s="117" t="str">
        <f>A27</f>
        <v>Administration expenses</v>
      </c>
      <c r="B32" s="109"/>
      <c r="C32" s="109"/>
      <c r="D32" s="109"/>
      <c r="E32" s="106">
        <f>IFERROR(AVERAGEIF(B32:D32,"&lt;&gt;0"),0)</f>
        <v>0</v>
      </c>
      <c r="F32" s="109"/>
      <c r="G32" s="106">
        <f>E32+F32</f>
        <v>0</v>
      </c>
      <c r="H32" s="110"/>
    </row>
    <row r="33" spans="1:9" ht="12.75" customHeight="1" x14ac:dyDescent="0.2">
      <c r="A33" s="117" t="str">
        <f t="shared" ref="A33:A34" si="1">A28</f>
        <v xml:space="preserve">Support staff costs </v>
      </c>
      <c r="B33" s="109"/>
      <c r="C33" s="109"/>
      <c r="D33" s="109"/>
      <c r="E33" s="106">
        <f>IFERROR(AVERAGEIF(B33:D33,"&lt;&gt;0"),0)</f>
        <v>0</v>
      </c>
      <c r="F33" s="109"/>
      <c r="G33" s="106">
        <f>E33+F33</f>
        <v>0</v>
      </c>
      <c r="H33" s="110"/>
    </row>
    <row r="34" spans="1:9" x14ac:dyDescent="0.2">
      <c r="A34" s="117" t="str">
        <f t="shared" si="1"/>
        <v>Governance costs</v>
      </c>
      <c r="B34" s="109"/>
      <c r="C34" s="109"/>
      <c r="D34" s="109"/>
      <c r="E34" s="106">
        <f>IFERROR(AVERAGEIF(B34:D34,"&lt;&gt;0"),0)</f>
        <v>0</v>
      </c>
      <c r="F34" s="109"/>
      <c r="G34" s="106">
        <f>E34+F34</f>
        <v>0</v>
      </c>
      <c r="H34" s="110"/>
    </row>
    <row r="35" spans="1:9" ht="12.75" customHeight="1" x14ac:dyDescent="0.2">
      <c r="A35" s="108"/>
      <c r="B35" s="106"/>
      <c r="C35" s="106"/>
      <c r="D35" s="106"/>
      <c r="E35" s="106"/>
      <c r="F35" s="106"/>
      <c r="G35" s="106"/>
      <c r="H35" s="118"/>
    </row>
    <row r="36" spans="1:9" ht="12.75" customHeight="1" x14ac:dyDescent="0.2">
      <c r="A36" s="108" t="s">
        <v>291</v>
      </c>
      <c r="B36" s="106"/>
      <c r="C36" s="106"/>
      <c r="D36" s="106"/>
      <c r="E36" s="106"/>
      <c r="F36" s="106"/>
      <c r="G36" s="106"/>
      <c r="H36" s="118"/>
    </row>
    <row r="37" spans="1:9" ht="12.75" customHeight="1" x14ac:dyDescent="0.2">
      <c r="A37" s="117" t="str">
        <f>A27</f>
        <v>Administration expenses</v>
      </c>
      <c r="B37" s="106">
        <f>B27+B32</f>
        <v>0</v>
      </c>
      <c r="C37" s="106">
        <f t="shared" ref="C37:D37" si="2">C27+C32</f>
        <v>0</v>
      </c>
      <c r="D37" s="106">
        <f t="shared" si="2"/>
        <v>0</v>
      </c>
      <c r="E37" s="106">
        <f>IFERROR(AVERAGEIF(B37:D37,"&lt;&gt;0"),0)</f>
        <v>0</v>
      </c>
      <c r="F37" s="106">
        <f t="shared" ref="F37:F39" si="3">F27+F32</f>
        <v>0</v>
      </c>
      <c r="G37" s="106">
        <f>E37+F37</f>
        <v>0</v>
      </c>
      <c r="H37" s="118"/>
      <c r="I37" s="7"/>
    </row>
    <row r="38" spans="1:9" ht="12.75" customHeight="1" x14ac:dyDescent="0.2">
      <c r="A38" s="117" t="str">
        <f>A28</f>
        <v xml:space="preserve">Support staff costs </v>
      </c>
      <c r="B38" s="106">
        <f t="shared" ref="B38:D39" si="4">B28+B33</f>
        <v>0</v>
      </c>
      <c r="C38" s="106">
        <f t="shared" si="4"/>
        <v>0</v>
      </c>
      <c r="D38" s="106">
        <f t="shared" si="4"/>
        <v>0</v>
      </c>
      <c r="E38" s="106">
        <f>IFERROR(AVERAGEIF(B38:D38,"&lt;&gt;0"),0)</f>
        <v>0</v>
      </c>
      <c r="F38" s="106">
        <f t="shared" si="3"/>
        <v>0</v>
      </c>
      <c r="G38" s="106">
        <f>E38+F38</f>
        <v>0</v>
      </c>
      <c r="H38" s="118"/>
      <c r="I38" s="7"/>
    </row>
    <row r="39" spans="1:9" ht="12.75" customHeight="1" x14ac:dyDescent="0.2">
      <c r="A39" s="117" t="str">
        <f>A29</f>
        <v>Governance costs</v>
      </c>
      <c r="B39" s="106">
        <f t="shared" si="4"/>
        <v>0</v>
      </c>
      <c r="C39" s="106">
        <f t="shared" si="4"/>
        <v>0</v>
      </c>
      <c r="D39" s="106">
        <f t="shared" si="4"/>
        <v>0</v>
      </c>
      <c r="E39" s="106">
        <f>IFERROR(AVERAGEIF(B39:D39,"&lt;&gt;0"),0)</f>
        <v>0</v>
      </c>
      <c r="F39" s="106">
        <f t="shared" si="3"/>
        <v>0</v>
      </c>
      <c r="G39" s="106">
        <f>E39+F39</f>
        <v>0</v>
      </c>
      <c r="H39" s="118"/>
      <c r="I39" s="7"/>
    </row>
    <row r="40" spans="1:9" s="2" customFormat="1" x14ac:dyDescent="0.2">
      <c r="A40" s="119" t="s">
        <v>292</v>
      </c>
      <c r="B40" s="120">
        <f>SUM(B37:B39)</f>
        <v>0</v>
      </c>
      <c r="C40" s="120">
        <f t="shared" ref="C40:G40" si="5">SUM(C37:C39)</f>
        <v>0</v>
      </c>
      <c r="D40" s="120">
        <f t="shared" si="5"/>
        <v>0</v>
      </c>
      <c r="E40" s="120">
        <f t="shared" si="5"/>
        <v>0</v>
      </c>
      <c r="F40" s="120">
        <f t="shared" si="5"/>
        <v>0</v>
      </c>
      <c r="G40" s="120">
        <f t="shared" si="5"/>
        <v>0</v>
      </c>
      <c r="H40" s="121"/>
    </row>
    <row r="41" spans="1:9" s="2" customFormat="1" ht="13.5" thickBot="1" x14ac:dyDescent="0.25">
      <c r="A41" s="122" t="s">
        <v>293</v>
      </c>
      <c r="B41" s="123" t="e">
        <f>B40/B22</f>
        <v>#DIV/0!</v>
      </c>
      <c r="C41" s="123" t="e">
        <f>C40/C22</f>
        <v>#DIV/0!</v>
      </c>
      <c r="D41" s="123" t="e">
        <f>D40/D22</f>
        <v>#DIV/0!</v>
      </c>
      <c r="E41" s="123" t="e">
        <f>E40/E22</f>
        <v>#DIV/0!</v>
      </c>
      <c r="F41" s="123"/>
      <c r="G41" s="123" t="e">
        <f>G40/G22</f>
        <v>#DIV/0!</v>
      </c>
      <c r="H41" s="124"/>
      <c r="I41" s="125"/>
    </row>
    <row r="42" spans="1:9" ht="12.75" customHeight="1" thickBot="1" x14ac:dyDescent="0.25"/>
    <row r="43" spans="1:9" ht="12.75" customHeight="1" x14ac:dyDescent="0.25">
      <c r="A43" s="357" t="s">
        <v>294</v>
      </c>
      <c r="B43" s="358"/>
      <c r="C43" s="358"/>
      <c r="D43" s="358"/>
      <c r="E43" s="359"/>
      <c r="F43" s="126"/>
      <c r="G43" s="126"/>
    </row>
    <row r="44" spans="1:9" ht="15" x14ac:dyDescent="0.25">
      <c r="A44" s="193" t="s">
        <v>322</v>
      </c>
      <c r="B44" s="374" t="str">
        <f>IF(B12=0,"",B12)</f>
        <v>Administration expenses</v>
      </c>
      <c r="C44" s="374" t="str">
        <f>IF(C12=0,"",C12)</f>
        <v xml:space="preserve">Support staff costs </v>
      </c>
      <c r="D44" s="376" t="str">
        <f>IF(D12=0,"",D12)</f>
        <v>Governance costs</v>
      </c>
      <c r="E44" s="194" t="s">
        <v>271</v>
      </c>
      <c r="F44"/>
      <c r="G44"/>
    </row>
    <row r="45" spans="1:9" ht="39" x14ac:dyDescent="0.25">
      <c r="A45" s="195" t="s">
        <v>321</v>
      </c>
      <c r="B45" s="375"/>
      <c r="C45" s="375"/>
      <c r="D45" s="377"/>
      <c r="E45" s="196"/>
      <c r="F45"/>
      <c r="G45"/>
    </row>
    <row r="46" spans="1:9" s="8" customFormat="1" ht="12.75" customHeight="1" x14ac:dyDescent="0.25">
      <c r="A46" s="15" t="s">
        <v>295</v>
      </c>
      <c r="B46" s="127"/>
      <c r="C46" s="128"/>
      <c r="D46" s="129"/>
      <c r="E46" s="130"/>
      <c r="F46"/>
      <c r="G46"/>
      <c r="I46" s="1"/>
    </row>
    <row r="47" spans="1:9" s="8" customFormat="1" ht="12.75" customHeight="1" x14ac:dyDescent="0.25">
      <c r="A47" s="15" t="s">
        <v>296</v>
      </c>
      <c r="B47" s="127"/>
      <c r="C47" s="128"/>
      <c r="D47" s="129"/>
      <c r="E47" s="130"/>
      <c r="F47"/>
      <c r="G47"/>
      <c r="I47" s="1"/>
    </row>
    <row r="48" spans="1:9" s="8" customFormat="1" ht="12.75" customHeight="1" x14ac:dyDescent="0.25">
      <c r="A48" s="15" t="s">
        <v>297</v>
      </c>
      <c r="B48" s="127"/>
      <c r="C48" s="128"/>
      <c r="D48" s="129"/>
      <c r="E48" s="130"/>
      <c r="F48"/>
      <c r="G48"/>
      <c r="I48" s="1"/>
    </row>
    <row r="49" spans="1:9" s="8" customFormat="1" ht="12.75" customHeight="1" x14ac:dyDescent="0.25">
      <c r="A49" s="15" t="s">
        <v>298</v>
      </c>
      <c r="B49" s="127"/>
      <c r="C49" s="128"/>
      <c r="D49" s="129"/>
      <c r="E49" s="130"/>
      <c r="F49"/>
      <c r="G49"/>
      <c r="I49" s="1"/>
    </row>
    <row r="50" spans="1:9" s="8" customFormat="1" ht="12.75" customHeight="1" x14ac:dyDescent="0.25">
      <c r="A50" s="15" t="s">
        <v>299</v>
      </c>
      <c r="B50" s="127"/>
      <c r="C50" s="128"/>
      <c r="D50" s="129"/>
      <c r="E50" s="130"/>
      <c r="F50"/>
      <c r="G50"/>
      <c r="I50" s="1"/>
    </row>
    <row r="51" spans="1:9" s="8" customFormat="1" ht="12.75" customHeight="1" x14ac:dyDescent="0.25">
      <c r="A51" s="15" t="s">
        <v>300</v>
      </c>
      <c r="B51" s="127"/>
      <c r="C51" s="128"/>
      <c r="D51" s="129"/>
      <c r="E51" s="131"/>
      <c r="F51"/>
      <c r="G51"/>
      <c r="I51" s="1"/>
    </row>
    <row r="52" spans="1:9" s="8" customFormat="1" ht="12.75" customHeight="1" x14ac:dyDescent="0.25">
      <c r="A52" s="15" t="s">
        <v>301</v>
      </c>
      <c r="B52" s="127"/>
      <c r="C52" s="128"/>
      <c r="D52" s="129"/>
      <c r="E52" s="131"/>
      <c r="F52"/>
      <c r="G52"/>
      <c r="I52" s="1"/>
    </row>
    <row r="53" spans="1:9" s="8" customFormat="1" ht="12.75" customHeight="1" x14ac:dyDescent="0.25">
      <c r="A53" s="15" t="s">
        <v>302</v>
      </c>
      <c r="B53" s="127"/>
      <c r="C53" s="128"/>
      <c r="D53" s="129"/>
      <c r="E53" s="131"/>
      <c r="F53"/>
      <c r="G53"/>
      <c r="I53" s="1"/>
    </row>
    <row r="54" spans="1:9" s="8" customFormat="1" ht="12.75" customHeight="1" x14ac:dyDescent="0.25">
      <c r="A54" s="15" t="s">
        <v>303</v>
      </c>
      <c r="B54" s="127"/>
      <c r="C54" s="128"/>
      <c r="D54" s="129"/>
      <c r="E54" s="131"/>
      <c r="F54"/>
      <c r="G54"/>
    </row>
    <row r="55" spans="1:9" s="8" customFormat="1" ht="12.75" customHeight="1" x14ac:dyDescent="0.25">
      <c r="A55" s="15" t="s">
        <v>304</v>
      </c>
      <c r="B55" s="127"/>
      <c r="C55" s="128"/>
      <c r="D55" s="129"/>
      <c r="E55" s="131"/>
      <c r="F55"/>
      <c r="G55"/>
    </row>
    <row r="56" spans="1:9" s="8" customFormat="1" ht="12.75" customHeight="1" x14ac:dyDescent="0.25">
      <c r="A56" s="15" t="s">
        <v>305</v>
      </c>
      <c r="B56" s="127"/>
      <c r="C56" s="128"/>
      <c r="D56" s="129"/>
      <c r="E56" s="131"/>
      <c r="F56"/>
      <c r="G56"/>
    </row>
    <row r="57" spans="1:9" s="8" customFormat="1" ht="12.75" customHeight="1" x14ac:dyDescent="0.25">
      <c r="A57" s="15" t="s">
        <v>306</v>
      </c>
      <c r="B57" s="127"/>
      <c r="C57" s="128"/>
      <c r="D57" s="129"/>
      <c r="E57" s="131"/>
      <c r="F57"/>
      <c r="G57"/>
    </row>
    <row r="58" spans="1:9" s="8" customFormat="1" ht="12.75" customHeight="1" x14ac:dyDescent="0.25">
      <c r="A58" s="15" t="s">
        <v>307</v>
      </c>
      <c r="B58" s="127"/>
      <c r="C58" s="128"/>
      <c r="D58" s="129"/>
      <c r="E58" s="131"/>
      <c r="F58"/>
      <c r="G58"/>
    </row>
    <row r="59" spans="1:9" s="8" customFormat="1" ht="12.75" customHeight="1" x14ac:dyDescent="0.25">
      <c r="A59" s="15" t="s">
        <v>308</v>
      </c>
      <c r="B59" s="127"/>
      <c r="C59" s="128"/>
      <c r="D59" s="129"/>
      <c r="E59" s="131"/>
      <c r="F59"/>
      <c r="G59"/>
    </row>
    <row r="60" spans="1:9" ht="12.75" customHeight="1" x14ac:dyDescent="0.25">
      <c r="A60" s="41" t="s">
        <v>309</v>
      </c>
      <c r="B60" s="132"/>
      <c r="C60" s="128"/>
      <c r="D60" s="131"/>
      <c r="E60" s="131"/>
      <c r="F60"/>
      <c r="G60"/>
    </row>
    <row r="61" spans="1:9" ht="12.75" customHeight="1" x14ac:dyDescent="0.25">
      <c r="A61" s="41" t="s">
        <v>310</v>
      </c>
      <c r="B61" s="132"/>
      <c r="C61" s="128"/>
      <c r="D61" s="131"/>
      <c r="E61" s="131"/>
      <c r="F61"/>
      <c r="G61"/>
    </row>
    <row r="62" spans="1:9" ht="12.75" customHeight="1" x14ac:dyDescent="0.25">
      <c r="A62" s="41" t="s">
        <v>311</v>
      </c>
      <c r="B62" s="132"/>
      <c r="C62" s="128"/>
      <c r="D62" s="131"/>
      <c r="E62" s="131"/>
      <c r="F62"/>
      <c r="G62"/>
    </row>
    <row r="63" spans="1:9" ht="12.75" customHeight="1" x14ac:dyDescent="0.25">
      <c r="A63" s="41" t="s">
        <v>11</v>
      </c>
      <c r="B63" s="132"/>
      <c r="C63" s="128"/>
      <c r="D63" s="131"/>
      <c r="E63" s="131"/>
      <c r="F63"/>
      <c r="G63"/>
    </row>
    <row r="64" spans="1:9" ht="12.75" customHeight="1" x14ac:dyDescent="0.25">
      <c r="A64" s="41"/>
      <c r="B64" s="132"/>
      <c r="C64" s="133"/>
      <c r="D64" s="131"/>
      <c r="E64" s="131"/>
      <c r="F64"/>
      <c r="G64"/>
    </row>
    <row r="65" spans="1:22" s="2" customFormat="1" ht="12.75" customHeight="1" thickBot="1" x14ac:dyDescent="0.3">
      <c r="A65" s="134" t="s">
        <v>248</v>
      </c>
      <c r="B65" s="112">
        <f>SUM(B46:B64)</f>
        <v>0</v>
      </c>
      <c r="C65" s="135">
        <f>SUM(C46:C64)</f>
        <v>0</v>
      </c>
      <c r="D65" s="136">
        <f>SUM(D46:D64)</f>
        <v>0</v>
      </c>
      <c r="E65" s="136">
        <f>SUM(B65:D65)</f>
        <v>0</v>
      </c>
      <c r="F65"/>
      <c r="G65"/>
    </row>
    <row r="67" spans="1:22" ht="12.6" customHeight="1" thickBot="1" x14ac:dyDescent="0.25"/>
    <row r="68" spans="1:22" s="25" customFormat="1" ht="12.6" customHeight="1" thickBot="1" x14ac:dyDescent="0.25">
      <c r="A68" s="24"/>
    </row>
    <row r="69" spans="1:22" ht="16.5" customHeight="1" thickBot="1" x14ac:dyDescent="0.25">
      <c r="A69" s="137"/>
      <c r="B69" s="138"/>
      <c r="C69" s="138"/>
      <c r="D69" s="138"/>
      <c r="E69" s="345" t="s">
        <v>483</v>
      </c>
      <c r="F69" s="346"/>
      <c r="G69" s="346"/>
      <c r="H69" s="346"/>
      <c r="I69" s="346"/>
      <c r="J69" s="347"/>
    </row>
    <row r="70" spans="1:22" ht="12.6" customHeight="1" x14ac:dyDescent="0.2">
      <c r="A70" s="360" t="s">
        <v>337</v>
      </c>
      <c r="B70" s="361"/>
      <c r="C70" s="361"/>
      <c r="D70" s="362"/>
      <c r="E70" s="345" t="s">
        <v>431</v>
      </c>
      <c r="F70" s="346"/>
      <c r="G70" s="346"/>
      <c r="H70" s="346"/>
      <c r="I70" s="346"/>
      <c r="J70" s="347"/>
    </row>
    <row r="71" spans="1:22" ht="51" x14ac:dyDescent="0.2">
      <c r="A71" s="200"/>
      <c r="B71" s="201" t="s">
        <v>319</v>
      </c>
      <c r="C71" s="201" t="s">
        <v>397</v>
      </c>
      <c r="D71" s="199" t="s">
        <v>312</v>
      </c>
      <c r="E71" s="197" t="s">
        <v>398</v>
      </c>
      <c r="F71" s="198" t="s">
        <v>324</v>
      </c>
      <c r="G71" s="198" t="s">
        <v>325</v>
      </c>
      <c r="H71" s="198" t="s">
        <v>326</v>
      </c>
      <c r="I71" s="198" t="s">
        <v>327</v>
      </c>
      <c r="J71" s="199" t="s">
        <v>328</v>
      </c>
    </row>
    <row r="72" spans="1:22" ht="12.6" customHeight="1" x14ac:dyDescent="0.2">
      <c r="A72" s="71" t="s">
        <v>313</v>
      </c>
      <c r="B72" s="127"/>
      <c r="C72" s="127">
        <f>'1.2 BUDGET'!N43</f>
        <v>0</v>
      </c>
      <c r="D72" s="149" t="e">
        <f>C72*$G$41</f>
        <v>#DIV/0!</v>
      </c>
      <c r="E72" s="151"/>
      <c r="F72" s="146"/>
      <c r="G72" s="146"/>
      <c r="H72" s="146"/>
      <c r="I72" s="146"/>
      <c r="J72" s="149">
        <f>SUM(E72:I72)</f>
        <v>0</v>
      </c>
    </row>
    <row r="73" spans="1:22" ht="12.6" customHeight="1" x14ac:dyDescent="0.2">
      <c r="A73" s="71" t="s">
        <v>314</v>
      </c>
      <c r="B73" s="127"/>
      <c r="C73" s="127">
        <f>'1.2 BUDGET'!O44</f>
        <v>0</v>
      </c>
      <c r="D73" s="149" t="e">
        <f t="shared" ref="D73:D76" si="6">C73*$G$41</f>
        <v>#DIV/0!</v>
      </c>
      <c r="E73" s="152"/>
      <c r="F73" s="147"/>
      <c r="G73" s="147"/>
      <c r="H73" s="147"/>
      <c r="I73" s="147"/>
      <c r="J73" s="149">
        <f t="shared" ref="J73:J76" si="7">SUM(E73:I73)</f>
        <v>0</v>
      </c>
    </row>
    <row r="74" spans="1:22" ht="12.75" customHeight="1" x14ac:dyDescent="0.2">
      <c r="A74" s="71" t="s">
        <v>315</v>
      </c>
      <c r="B74" s="127"/>
      <c r="C74" s="127">
        <f>'1.2 BUDGET'!P44</f>
        <v>0</v>
      </c>
      <c r="D74" s="149" t="e">
        <f t="shared" si="6"/>
        <v>#DIV/0!</v>
      </c>
      <c r="E74" s="152"/>
      <c r="F74" s="147"/>
      <c r="G74" s="147"/>
      <c r="H74" s="147"/>
      <c r="I74" s="147"/>
      <c r="J74" s="149">
        <f t="shared" si="7"/>
        <v>0</v>
      </c>
    </row>
    <row r="75" spans="1:22" ht="12.75" customHeight="1" x14ac:dyDescent="0.2">
      <c r="A75" s="71" t="s">
        <v>316</v>
      </c>
      <c r="B75" s="127"/>
      <c r="C75" s="127">
        <f>'1.2 BUDGET'!Q44</f>
        <v>0</v>
      </c>
      <c r="D75" s="149" t="e">
        <f t="shared" si="6"/>
        <v>#DIV/0!</v>
      </c>
      <c r="E75" s="152"/>
      <c r="F75" s="147"/>
      <c r="G75" s="147"/>
      <c r="H75" s="147"/>
      <c r="I75" s="147"/>
      <c r="J75" s="149">
        <f t="shared" si="7"/>
        <v>0</v>
      </c>
    </row>
    <row r="76" spans="1:22" ht="12.75" customHeight="1" x14ac:dyDescent="0.2">
      <c r="A76" s="71" t="s">
        <v>317</v>
      </c>
      <c r="B76" s="127"/>
      <c r="C76" s="127">
        <f>'1.2 BUDGET'!R44</f>
        <v>0</v>
      </c>
      <c r="D76" s="149" t="e">
        <f t="shared" si="6"/>
        <v>#DIV/0!</v>
      </c>
      <c r="E76" s="153"/>
      <c r="F76" s="148"/>
      <c r="G76" s="148"/>
      <c r="H76" s="148"/>
      <c r="I76" s="148"/>
      <c r="J76" s="149">
        <f t="shared" si="7"/>
        <v>0</v>
      </c>
    </row>
    <row r="77" spans="1:22" ht="12.75" customHeight="1" thickBot="1" x14ac:dyDescent="0.25">
      <c r="A77" s="139" t="s">
        <v>167</v>
      </c>
      <c r="B77" s="142"/>
      <c r="C77" s="140">
        <f>SUM(C72:C76)</f>
        <v>0</v>
      </c>
      <c r="D77" s="150" t="e">
        <f>SUM(D72:D76)</f>
        <v>#DIV/0!</v>
      </c>
      <c r="E77" s="154">
        <f>SUM(E72:E76)</f>
        <v>0</v>
      </c>
      <c r="F77" s="140">
        <f t="shared" ref="F77:J77" si="8">SUM(F72:F76)</f>
        <v>0</v>
      </c>
      <c r="G77" s="140">
        <f t="shared" si="8"/>
        <v>0</v>
      </c>
      <c r="H77" s="140">
        <f t="shared" si="8"/>
        <v>0</v>
      </c>
      <c r="I77" s="140">
        <f t="shared" si="8"/>
        <v>0</v>
      </c>
      <c r="J77" s="155">
        <f t="shared" si="8"/>
        <v>0</v>
      </c>
    </row>
    <row r="79" spans="1:22" ht="12.75" customHeight="1" thickBot="1" x14ac:dyDescent="0.25">
      <c r="D79" s="141"/>
      <c r="E79" s="141"/>
      <c r="R79" s="141"/>
      <c r="S79" s="141"/>
      <c r="T79" s="141"/>
      <c r="U79" s="141"/>
      <c r="V79" s="141"/>
    </row>
    <row r="80" spans="1:22" s="22" customFormat="1" ht="13.5" thickBot="1" x14ac:dyDescent="0.25">
      <c r="A80" s="184" t="s">
        <v>245</v>
      </c>
      <c r="B80" s="185"/>
      <c r="C80" s="185"/>
      <c r="D80" s="186"/>
      <c r="E80" s="185"/>
      <c r="F80" s="185"/>
      <c r="G80" s="185"/>
      <c r="H80" s="185"/>
      <c r="I80" s="185"/>
      <c r="J80" s="18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</row>
    <row r="81" spans="1:22" s="22" customFormat="1" ht="15" customHeight="1" x14ac:dyDescent="0.2">
      <c r="A81" s="348"/>
      <c r="B81" s="349"/>
      <c r="C81" s="349"/>
      <c r="D81" s="349"/>
      <c r="E81" s="349"/>
      <c r="F81" s="349"/>
      <c r="G81" s="349"/>
      <c r="H81" s="349"/>
      <c r="I81" s="349"/>
      <c r="J81" s="350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</row>
    <row r="82" spans="1:22" s="22" customFormat="1" ht="15" customHeight="1" x14ac:dyDescent="0.2">
      <c r="A82" s="351"/>
      <c r="B82" s="352"/>
      <c r="C82" s="352"/>
      <c r="D82" s="352"/>
      <c r="E82" s="352"/>
      <c r="F82" s="352"/>
      <c r="G82" s="352"/>
      <c r="H82" s="352"/>
      <c r="I82" s="352"/>
      <c r="J82" s="353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</row>
    <row r="83" spans="1:22" s="22" customFormat="1" ht="15" customHeight="1" x14ac:dyDescent="0.2">
      <c r="A83" s="351"/>
      <c r="B83" s="352"/>
      <c r="C83" s="352"/>
      <c r="D83" s="352"/>
      <c r="E83" s="352"/>
      <c r="F83" s="352"/>
      <c r="G83" s="352"/>
      <c r="H83" s="352"/>
      <c r="I83" s="352"/>
      <c r="J83" s="353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</row>
    <row r="84" spans="1:22" s="22" customFormat="1" ht="15" customHeight="1" x14ac:dyDescent="0.2">
      <c r="A84" s="351"/>
      <c r="B84" s="352"/>
      <c r="C84" s="352"/>
      <c r="D84" s="352"/>
      <c r="E84" s="352"/>
      <c r="F84" s="352"/>
      <c r="G84" s="352"/>
      <c r="H84" s="352"/>
      <c r="I84" s="352"/>
      <c r="J84" s="353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</row>
    <row r="85" spans="1:22" s="22" customFormat="1" ht="12.75" customHeight="1" x14ac:dyDescent="0.2">
      <c r="A85" s="351"/>
      <c r="B85" s="352"/>
      <c r="C85" s="352"/>
      <c r="D85" s="352"/>
      <c r="E85" s="352"/>
      <c r="F85" s="352"/>
      <c r="G85" s="352"/>
      <c r="H85" s="352"/>
      <c r="I85" s="352"/>
      <c r="J85" s="353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</row>
    <row r="86" spans="1:22" s="22" customFormat="1" ht="12.75" customHeight="1" x14ac:dyDescent="0.2">
      <c r="A86" s="351"/>
      <c r="B86" s="352"/>
      <c r="C86" s="352"/>
      <c r="D86" s="352"/>
      <c r="E86" s="352"/>
      <c r="F86" s="352"/>
      <c r="G86" s="352"/>
      <c r="H86" s="352"/>
      <c r="I86" s="352"/>
      <c r="J86" s="353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</row>
    <row r="87" spans="1:22" s="22" customFormat="1" ht="12.75" customHeight="1" x14ac:dyDescent="0.2">
      <c r="A87" s="351"/>
      <c r="B87" s="352"/>
      <c r="C87" s="352"/>
      <c r="D87" s="352"/>
      <c r="E87" s="352"/>
      <c r="F87" s="352"/>
      <c r="G87" s="352"/>
      <c r="H87" s="352"/>
      <c r="I87" s="352"/>
      <c r="J87" s="353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</row>
    <row r="88" spans="1:22" s="22" customFormat="1" ht="12.75" customHeight="1" x14ac:dyDescent="0.2">
      <c r="A88" s="351"/>
      <c r="B88" s="352"/>
      <c r="C88" s="352"/>
      <c r="D88" s="352"/>
      <c r="E88" s="352"/>
      <c r="F88" s="352"/>
      <c r="G88" s="352"/>
      <c r="H88" s="352"/>
      <c r="I88" s="352"/>
      <c r="J88" s="353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</row>
    <row r="89" spans="1:22" s="22" customFormat="1" ht="12.75" customHeight="1" x14ac:dyDescent="0.2">
      <c r="A89" s="351"/>
      <c r="B89" s="352"/>
      <c r="C89" s="352"/>
      <c r="D89" s="352"/>
      <c r="E89" s="352"/>
      <c r="F89" s="352"/>
      <c r="G89" s="352"/>
      <c r="H89" s="352"/>
      <c r="I89" s="352"/>
      <c r="J89" s="353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</row>
    <row r="90" spans="1:22" s="22" customFormat="1" ht="12.75" customHeight="1" x14ac:dyDescent="0.2">
      <c r="A90" s="351"/>
      <c r="B90" s="352"/>
      <c r="C90" s="352"/>
      <c r="D90" s="352"/>
      <c r="E90" s="352"/>
      <c r="F90" s="352"/>
      <c r="G90" s="352"/>
      <c r="H90" s="352"/>
      <c r="I90" s="352"/>
      <c r="J90" s="353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</row>
    <row r="91" spans="1:22" s="22" customFormat="1" ht="12.75" customHeight="1" x14ac:dyDescent="0.2">
      <c r="A91" s="351"/>
      <c r="B91" s="352"/>
      <c r="C91" s="352"/>
      <c r="D91" s="352"/>
      <c r="E91" s="352"/>
      <c r="F91" s="352"/>
      <c r="G91" s="352"/>
      <c r="H91" s="352"/>
      <c r="I91" s="352"/>
      <c r="J91" s="353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</row>
    <row r="92" spans="1:22" s="22" customFormat="1" ht="12.75" customHeight="1" x14ac:dyDescent="0.2">
      <c r="A92" s="351"/>
      <c r="B92" s="352"/>
      <c r="C92" s="352"/>
      <c r="D92" s="352"/>
      <c r="E92" s="352"/>
      <c r="F92" s="352"/>
      <c r="G92" s="352"/>
      <c r="H92" s="352"/>
      <c r="I92" s="352"/>
      <c r="J92" s="353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</row>
    <row r="93" spans="1:22" s="22" customFormat="1" ht="12.75" customHeight="1" thickBot="1" x14ac:dyDescent="0.25">
      <c r="A93" s="354"/>
      <c r="B93" s="355"/>
      <c r="C93" s="355"/>
      <c r="D93" s="355"/>
      <c r="E93" s="355"/>
      <c r="F93" s="355"/>
      <c r="G93" s="355"/>
      <c r="H93" s="355"/>
      <c r="I93" s="355"/>
      <c r="J93" s="356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</row>
  </sheetData>
  <protectedRanges>
    <protectedRange sqref="A81" name="Sheet1"/>
  </protectedRanges>
  <mergeCells count="15">
    <mergeCell ref="A9:G9"/>
    <mergeCell ref="E70:J70"/>
    <mergeCell ref="E69:J69"/>
    <mergeCell ref="A81:J93"/>
    <mergeCell ref="A43:E43"/>
    <mergeCell ref="A70:D70"/>
    <mergeCell ref="A11:D11"/>
    <mergeCell ref="E11:G11"/>
    <mergeCell ref="E12:G12"/>
    <mergeCell ref="E13:G13"/>
    <mergeCell ref="A24:H24"/>
    <mergeCell ref="A15:H15"/>
    <mergeCell ref="B44:B45"/>
    <mergeCell ref="C44:C45"/>
    <mergeCell ref="D44:D45"/>
  </mergeCells>
  <pageMargins left="0" right="0" top="0.74803149606299213" bottom="0.74803149606299213" header="0.31496062992125984" footer="0.31496062992125984"/>
  <pageSetup paperSize="8" fitToHeight="2" orientation="landscape" r:id="rId1"/>
  <headerFooter>
    <oddHeader>&amp;C&amp;A</oddHeader>
  </headerFooter>
  <rowBreaks count="1" manualBreakCount="1">
    <brk id="42" max="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F7D3A-C2B8-403A-901B-AB54B1BAA976}">
  <sheetPr>
    <tabColor theme="6" tint="0.59999389629810485"/>
  </sheetPr>
  <dimension ref="A10:T69"/>
  <sheetViews>
    <sheetView workbookViewId="0">
      <selection activeCell="J8" sqref="J8"/>
    </sheetView>
  </sheetViews>
  <sheetFormatPr defaultRowHeight="15" x14ac:dyDescent="0.25"/>
  <cols>
    <col min="2" max="2" width="13.7109375" bestFit="1" customWidth="1"/>
  </cols>
  <sheetData>
    <row r="10" spans="1:20" ht="15.75" thickBot="1" x14ac:dyDescent="0.3"/>
    <row r="11" spans="1:20" s="1" customFormat="1" ht="13.5" customHeight="1" thickBot="1" x14ac:dyDescent="0.3">
      <c r="A11" s="378" t="s">
        <v>355</v>
      </c>
      <c r="B11" s="341"/>
      <c r="C11" s="341"/>
      <c r="D11" s="341"/>
      <c r="E11" s="341"/>
      <c r="F11" s="341"/>
      <c r="G11" s="341"/>
      <c r="H11" s="341"/>
      <c r="I11" s="341"/>
      <c r="J11" s="341"/>
      <c r="K11" s="341"/>
      <c r="L11" s="341"/>
      <c r="M11" s="341"/>
      <c r="N11" s="341"/>
      <c r="O11" s="341"/>
      <c r="P11" s="341"/>
      <c r="Q11" s="341"/>
      <c r="R11" s="341"/>
      <c r="S11" s="341"/>
      <c r="T11" s="342"/>
    </row>
    <row r="12" spans="1:20" s="1" customFormat="1" ht="13.5" customHeight="1" thickBot="1" x14ac:dyDescent="0.3">
      <c r="A12" s="271" t="s">
        <v>356</v>
      </c>
      <c r="B12" s="271" t="s">
        <v>420</v>
      </c>
      <c r="C12" s="379" t="s">
        <v>399</v>
      </c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  <c r="O12" s="380"/>
      <c r="P12" s="380"/>
      <c r="Q12" s="380"/>
      <c r="R12" s="380"/>
      <c r="S12" s="380"/>
      <c r="T12" s="381"/>
    </row>
    <row r="13" spans="1:20" s="1" customFormat="1" ht="13.5" customHeight="1" x14ac:dyDescent="0.2">
      <c r="A13" s="180"/>
      <c r="B13" s="180"/>
      <c r="C13" s="203"/>
      <c r="D13" s="203"/>
      <c r="E13" s="203"/>
      <c r="F13" s="170"/>
      <c r="G13" s="203"/>
      <c r="H13" s="203"/>
      <c r="I13" s="170"/>
      <c r="J13" s="170"/>
      <c r="K13" s="170"/>
      <c r="L13" s="170"/>
      <c r="M13" s="203"/>
      <c r="N13" s="203"/>
      <c r="O13" s="203"/>
      <c r="P13" s="170"/>
      <c r="Q13" s="203"/>
      <c r="R13" s="170"/>
      <c r="S13" s="170"/>
      <c r="T13" s="171"/>
    </row>
    <row r="14" spans="1:20" s="1" customFormat="1" ht="13.5" customHeight="1" x14ac:dyDescent="0.2">
      <c r="A14" s="180"/>
      <c r="B14" s="180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2"/>
    </row>
    <row r="15" spans="1:20" s="1" customFormat="1" ht="13.5" customHeight="1" x14ac:dyDescent="0.2">
      <c r="A15" s="180"/>
      <c r="B15" s="180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2"/>
    </row>
    <row r="16" spans="1:20" s="1" customFormat="1" ht="13.5" customHeight="1" x14ac:dyDescent="0.2">
      <c r="A16" s="180"/>
      <c r="B16" s="180"/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2"/>
    </row>
    <row r="17" spans="1:20" s="1" customFormat="1" ht="13.5" customHeight="1" x14ac:dyDescent="0.2">
      <c r="A17" s="180"/>
      <c r="B17" s="180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2"/>
    </row>
    <row r="18" spans="1:20" s="1" customFormat="1" ht="13.5" customHeight="1" x14ac:dyDescent="0.2">
      <c r="A18" s="180"/>
      <c r="B18" s="180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2"/>
    </row>
    <row r="19" spans="1:20" s="1" customFormat="1" ht="13.5" customHeight="1" x14ac:dyDescent="0.2">
      <c r="A19" s="180"/>
      <c r="B19" s="180"/>
      <c r="C19" s="211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2"/>
    </row>
    <row r="20" spans="1:20" s="1" customFormat="1" ht="13.5" customHeight="1" x14ac:dyDescent="0.2">
      <c r="A20" s="180"/>
      <c r="B20" s="180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2"/>
    </row>
    <row r="21" spans="1:20" s="1" customFormat="1" ht="13.5" customHeight="1" x14ac:dyDescent="0.2">
      <c r="A21" s="180"/>
      <c r="B21" s="180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2"/>
    </row>
    <row r="22" spans="1:20" s="1" customFormat="1" ht="13.5" customHeight="1" x14ac:dyDescent="0.2">
      <c r="A22" s="180"/>
      <c r="B22" s="180"/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2"/>
    </row>
    <row r="23" spans="1:20" s="1" customFormat="1" ht="13.5" customHeight="1" x14ac:dyDescent="0.2">
      <c r="A23" s="180"/>
      <c r="B23" s="180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2"/>
    </row>
    <row r="24" spans="1:20" s="1" customFormat="1" ht="13.5" customHeight="1" x14ac:dyDescent="0.2">
      <c r="A24" s="180"/>
      <c r="B24" s="180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2"/>
    </row>
    <row r="25" spans="1:20" s="1" customFormat="1" ht="13.5" customHeight="1" x14ac:dyDescent="0.2">
      <c r="A25" s="180"/>
      <c r="B25" s="180"/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2"/>
    </row>
    <row r="26" spans="1:20" s="1" customFormat="1" ht="13.5" customHeight="1" x14ac:dyDescent="0.2">
      <c r="A26" s="180"/>
      <c r="B26" s="180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2"/>
    </row>
    <row r="27" spans="1:20" s="1" customFormat="1" ht="13.5" customHeight="1" x14ac:dyDescent="0.2">
      <c r="A27" s="180"/>
      <c r="B27" s="180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2"/>
    </row>
    <row r="28" spans="1:20" s="1" customFormat="1" ht="13.5" customHeight="1" x14ac:dyDescent="0.2">
      <c r="A28" s="180"/>
      <c r="B28" s="180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2"/>
    </row>
    <row r="29" spans="1:20" s="1" customFormat="1" ht="13.5" customHeight="1" x14ac:dyDescent="0.2">
      <c r="A29" s="180"/>
      <c r="B29" s="180"/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2"/>
    </row>
    <row r="30" spans="1:20" s="1" customFormat="1" ht="13.5" customHeight="1" x14ac:dyDescent="0.2">
      <c r="A30" s="180"/>
      <c r="B30" s="180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2"/>
    </row>
    <row r="31" spans="1:20" s="1" customFormat="1" ht="13.5" customHeight="1" x14ac:dyDescent="0.2">
      <c r="A31" s="180"/>
      <c r="B31" s="180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2"/>
    </row>
    <row r="32" spans="1:20" s="1" customFormat="1" ht="13.5" customHeight="1" x14ac:dyDescent="0.2">
      <c r="A32" s="180"/>
      <c r="B32" s="180"/>
      <c r="C32" s="211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2"/>
    </row>
    <row r="33" spans="1:20" s="1" customFormat="1" ht="13.5" customHeight="1" x14ac:dyDescent="0.2">
      <c r="A33" s="180"/>
      <c r="B33" s="180"/>
      <c r="C33" s="21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2"/>
    </row>
    <row r="34" spans="1:20" s="1" customFormat="1" ht="13.5" customHeight="1" x14ac:dyDescent="0.2">
      <c r="A34" s="180"/>
      <c r="B34" s="180"/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2"/>
    </row>
    <row r="35" spans="1:20" s="1" customFormat="1" ht="13.5" customHeight="1" x14ac:dyDescent="0.2">
      <c r="A35" s="180"/>
      <c r="B35" s="180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2"/>
    </row>
    <row r="36" spans="1:20" s="1" customFormat="1" ht="13.5" customHeight="1" x14ac:dyDescent="0.2">
      <c r="A36" s="180"/>
      <c r="B36" s="180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2"/>
    </row>
    <row r="37" spans="1:20" s="1" customFormat="1" ht="13.5" customHeight="1" x14ac:dyDescent="0.2">
      <c r="A37" s="180"/>
      <c r="B37" s="180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2"/>
    </row>
    <row r="38" spans="1:20" s="1" customFormat="1" ht="13.5" customHeight="1" x14ac:dyDescent="0.2">
      <c r="A38" s="180"/>
      <c r="B38" s="180"/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2"/>
    </row>
    <row r="39" spans="1:20" s="1" customFormat="1" ht="13.5" customHeight="1" x14ac:dyDescent="0.2">
      <c r="A39" s="180"/>
      <c r="B39" s="180"/>
      <c r="C39" s="211"/>
      <c r="D39" s="211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2"/>
    </row>
    <row r="40" spans="1:20" s="1" customFormat="1" ht="13.5" customHeight="1" x14ac:dyDescent="0.2">
      <c r="A40" s="180"/>
      <c r="B40" s="180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2"/>
    </row>
    <row r="41" spans="1:20" s="1" customFormat="1" ht="13.5" customHeight="1" x14ac:dyDescent="0.2">
      <c r="A41" s="180"/>
      <c r="B41" s="180"/>
      <c r="C41" s="211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2"/>
    </row>
    <row r="42" spans="1:20" s="1" customFormat="1" ht="13.5" customHeight="1" x14ac:dyDescent="0.2">
      <c r="A42" s="180"/>
      <c r="B42" s="180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2"/>
    </row>
    <row r="43" spans="1:20" s="1" customFormat="1" ht="13.5" customHeight="1" x14ac:dyDescent="0.2">
      <c r="A43" s="180"/>
      <c r="B43" s="180"/>
      <c r="C43" s="211"/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2"/>
    </row>
    <row r="44" spans="1:20" s="1" customFormat="1" ht="13.5" customHeight="1" x14ac:dyDescent="0.2">
      <c r="A44" s="180"/>
      <c r="B44" s="180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2"/>
    </row>
    <row r="45" spans="1:20" s="1" customFormat="1" ht="13.5" customHeight="1" x14ac:dyDescent="0.2">
      <c r="A45" s="180"/>
      <c r="B45" s="180"/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2"/>
    </row>
    <row r="46" spans="1:20" s="1" customFormat="1" ht="13.5" customHeight="1" x14ac:dyDescent="0.2">
      <c r="A46" s="180"/>
      <c r="B46" s="180"/>
      <c r="C46" s="211"/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1"/>
      <c r="S46" s="211"/>
      <c r="T46" s="212"/>
    </row>
    <row r="47" spans="1:20" s="1" customFormat="1" ht="13.5" customHeight="1" x14ac:dyDescent="0.2">
      <c r="A47" s="180"/>
      <c r="B47" s="180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  <c r="S47" s="211"/>
      <c r="T47" s="212"/>
    </row>
    <row r="48" spans="1:20" s="1" customFormat="1" ht="13.5" customHeight="1" x14ac:dyDescent="0.2">
      <c r="A48" s="180"/>
      <c r="B48" s="180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211"/>
      <c r="T48" s="212"/>
    </row>
    <row r="49" spans="1:20" s="1" customFormat="1" ht="13.5" customHeight="1" x14ac:dyDescent="0.2">
      <c r="A49" s="180"/>
      <c r="B49" s="180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211"/>
      <c r="T49" s="212"/>
    </row>
    <row r="50" spans="1:20" s="1" customFormat="1" ht="13.5" customHeight="1" x14ac:dyDescent="0.2">
      <c r="A50" s="180"/>
      <c r="B50" s="180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211"/>
      <c r="S50" s="211"/>
      <c r="T50" s="212"/>
    </row>
    <row r="51" spans="1:20" s="1" customFormat="1" ht="13.5" customHeight="1" x14ac:dyDescent="0.2">
      <c r="A51" s="180"/>
      <c r="B51" s="180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  <c r="S51" s="211"/>
      <c r="T51" s="212"/>
    </row>
    <row r="52" spans="1:20" s="1" customFormat="1" ht="13.5" customHeight="1" x14ac:dyDescent="0.2">
      <c r="A52" s="180"/>
      <c r="B52" s="180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1"/>
      <c r="P52" s="211"/>
      <c r="Q52" s="211"/>
      <c r="R52" s="211"/>
      <c r="S52" s="211"/>
      <c r="T52" s="212"/>
    </row>
    <row r="53" spans="1:20" s="1" customFormat="1" ht="13.5" customHeight="1" x14ac:dyDescent="0.2">
      <c r="A53" s="180"/>
      <c r="B53" s="180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  <c r="S53" s="211"/>
      <c r="T53" s="212"/>
    </row>
    <row r="54" spans="1:20" s="1" customFormat="1" ht="13.5" customHeight="1" x14ac:dyDescent="0.2">
      <c r="A54" s="180"/>
      <c r="B54" s="180"/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1"/>
      <c r="P54" s="211"/>
      <c r="Q54" s="211"/>
      <c r="R54" s="211"/>
      <c r="S54" s="211"/>
      <c r="T54" s="212"/>
    </row>
    <row r="55" spans="1:20" s="1" customFormat="1" ht="13.5" customHeight="1" x14ac:dyDescent="0.2">
      <c r="A55" s="180"/>
      <c r="B55" s="180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1"/>
      <c r="P55" s="211"/>
      <c r="Q55" s="211"/>
      <c r="R55" s="211"/>
      <c r="S55" s="211"/>
      <c r="T55" s="212"/>
    </row>
    <row r="56" spans="1:20" s="1" customFormat="1" ht="13.5" customHeight="1" x14ac:dyDescent="0.2">
      <c r="A56" s="180"/>
      <c r="B56" s="180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1"/>
      <c r="P56" s="211"/>
      <c r="Q56" s="211"/>
      <c r="R56" s="211"/>
      <c r="S56" s="211"/>
      <c r="T56" s="212"/>
    </row>
    <row r="57" spans="1:20" s="1" customFormat="1" ht="13.5" customHeight="1" x14ac:dyDescent="0.2">
      <c r="A57" s="180"/>
      <c r="B57" s="180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1"/>
      <c r="P57" s="211"/>
      <c r="Q57" s="211"/>
      <c r="R57" s="211"/>
      <c r="S57" s="211"/>
      <c r="T57" s="212"/>
    </row>
    <row r="58" spans="1:20" s="1" customFormat="1" ht="13.5" customHeight="1" x14ac:dyDescent="0.2">
      <c r="A58" s="180"/>
      <c r="B58" s="180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1"/>
      <c r="P58" s="211"/>
      <c r="Q58" s="211"/>
      <c r="R58" s="211"/>
      <c r="S58" s="211"/>
      <c r="T58" s="212"/>
    </row>
    <row r="59" spans="1:20" s="1" customFormat="1" ht="13.5" customHeight="1" x14ac:dyDescent="0.2">
      <c r="A59" s="180"/>
      <c r="B59" s="180"/>
      <c r="C59" s="203"/>
      <c r="D59" s="203"/>
      <c r="E59" s="203"/>
      <c r="F59" s="170"/>
      <c r="G59" s="203"/>
      <c r="H59" s="203"/>
      <c r="I59" s="170"/>
      <c r="J59" s="170"/>
      <c r="K59" s="170"/>
      <c r="L59" s="170"/>
      <c r="M59" s="203"/>
      <c r="N59" s="203"/>
      <c r="O59" s="203"/>
      <c r="P59" s="170"/>
      <c r="Q59" s="203"/>
      <c r="R59" s="170"/>
      <c r="S59" s="170"/>
      <c r="T59" s="171"/>
    </row>
    <row r="60" spans="1:20" s="1" customFormat="1" ht="13.5" customHeight="1" x14ac:dyDescent="0.2">
      <c r="A60" s="180"/>
      <c r="B60" s="180"/>
      <c r="C60" s="203"/>
      <c r="D60" s="203"/>
      <c r="E60" s="203"/>
      <c r="F60" s="170"/>
      <c r="G60" s="203"/>
      <c r="H60" s="203"/>
      <c r="I60" s="170"/>
      <c r="J60" s="170"/>
      <c r="K60" s="170"/>
      <c r="L60" s="170"/>
      <c r="M60" s="203"/>
      <c r="N60" s="203"/>
      <c r="O60" s="203"/>
      <c r="P60" s="170"/>
      <c r="Q60" s="203"/>
      <c r="R60" s="170"/>
      <c r="S60" s="170"/>
      <c r="T60" s="171"/>
    </row>
    <row r="61" spans="1:20" s="1" customFormat="1" ht="13.5" customHeight="1" x14ac:dyDescent="0.2">
      <c r="A61" s="180"/>
      <c r="B61" s="180"/>
      <c r="C61" s="203"/>
      <c r="D61" s="203"/>
      <c r="E61" s="203"/>
      <c r="F61" s="170"/>
      <c r="G61" s="203"/>
      <c r="H61" s="203"/>
      <c r="I61" s="170"/>
      <c r="J61" s="170"/>
      <c r="K61" s="170"/>
      <c r="L61" s="170"/>
      <c r="M61" s="203"/>
      <c r="N61" s="203"/>
      <c r="O61" s="203"/>
      <c r="P61" s="170"/>
      <c r="Q61" s="203"/>
      <c r="R61" s="170"/>
      <c r="S61" s="170"/>
      <c r="T61" s="171"/>
    </row>
    <row r="62" spans="1:20" s="1" customFormat="1" ht="13.5" customHeight="1" x14ac:dyDescent="0.2">
      <c r="A62" s="180"/>
      <c r="B62" s="180"/>
      <c r="C62" s="203"/>
      <c r="D62" s="203"/>
      <c r="E62" s="203"/>
      <c r="F62" s="170"/>
      <c r="G62" s="203"/>
      <c r="H62" s="203"/>
      <c r="I62" s="170"/>
      <c r="J62" s="170"/>
      <c r="K62" s="170"/>
      <c r="L62" s="170"/>
      <c r="M62" s="203"/>
      <c r="N62" s="203"/>
      <c r="O62" s="203"/>
      <c r="P62" s="170"/>
      <c r="Q62" s="203"/>
      <c r="R62" s="170"/>
      <c r="S62" s="170"/>
      <c r="T62" s="171"/>
    </row>
    <row r="63" spans="1:20" s="1" customFormat="1" ht="13.5" customHeight="1" x14ac:dyDescent="0.2">
      <c r="A63" s="180"/>
      <c r="B63" s="180"/>
      <c r="C63" s="203"/>
      <c r="D63" s="203"/>
      <c r="E63" s="203"/>
      <c r="F63" s="170"/>
      <c r="G63" s="203"/>
      <c r="H63" s="203"/>
      <c r="I63" s="170"/>
      <c r="J63" s="170"/>
      <c r="K63" s="170"/>
      <c r="L63" s="170"/>
      <c r="M63" s="203"/>
      <c r="N63" s="203"/>
      <c r="O63" s="203"/>
      <c r="P63" s="170"/>
      <c r="Q63" s="203"/>
      <c r="R63" s="170"/>
      <c r="S63" s="170"/>
      <c r="T63" s="171"/>
    </row>
    <row r="64" spans="1:20" s="1" customFormat="1" ht="13.5" customHeight="1" x14ac:dyDescent="0.2">
      <c r="A64" s="180"/>
      <c r="B64" s="180"/>
      <c r="C64" s="203"/>
      <c r="D64" s="203"/>
      <c r="E64" s="203"/>
      <c r="F64" s="170"/>
      <c r="G64" s="203"/>
      <c r="H64" s="203"/>
      <c r="I64" s="170"/>
      <c r="J64" s="170"/>
      <c r="K64" s="170"/>
      <c r="L64" s="170"/>
      <c r="M64" s="203"/>
      <c r="N64" s="203"/>
      <c r="O64" s="203"/>
      <c r="P64" s="170"/>
      <c r="Q64" s="203"/>
      <c r="R64" s="170"/>
      <c r="S64" s="170"/>
      <c r="T64" s="171"/>
    </row>
    <row r="65" spans="1:20" s="1" customFormat="1" ht="13.5" customHeight="1" x14ac:dyDescent="0.2">
      <c r="A65" s="180"/>
      <c r="B65" s="180"/>
      <c r="C65" s="203"/>
      <c r="D65" s="203"/>
      <c r="E65" s="203"/>
      <c r="F65" s="170"/>
      <c r="G65" s="203"/>
      <c r="H65" s="203"/>
      <c r="I65" s="170"/>
      <c r="J65" s="170"/>
      <c r="K65" s="170"/>
      <c r="L65" s="170"/>
      <c r="M65" s="203"/>
      <c r="N65" s="203"/>
      <c r="O65" s="203"/>
      <c r="P65" s="170"/>
      <c r="Q65" s="203"/>
      <c r="R65" s="170"/>
      <c r="S65" s="170"/>
      <c r="T65" s="171"/>
    </row>
    <row r="66" spans="1:20" s="1" customFormat="1" ht="13.5" customHeight="1" x14ac:dyDescent="0.2">
      <c r="A66" s="180"/>
      <c r="B66" s="180"/>
      <c r="C66" s="203"/>
      <c r="D66" s="203"/>
      <c r="E66" s="203"/>
      <c r="F66" s="170"/>
      <c r="G66" s="203"/>
      <c r="H66" s="203"/>
      <c r="I66" s="170"/>
      <c r="J66" s="170"/>
      <c r="K66" s="170"/>
      <c r="L66" s="170"/>
      <c r="M66" s="203"/>
      <c r="N66" s="203"/>
      <c r="O66" s="203"/>
      <c r="P66" s="170"/>
      <c r="Q66" s="203"/>
      <c r="R66" s="170"/>
      <c r="S66" s="170"/>
      <c r="T66" s="171"/>
    </row>
    <row r="67" spans="1:20" s="1" customFormat="1" ht="13.5" customHeight="1" x14ac:dyDescent="0.2">
      <c r="A67" s="180"/>
      <c r="B67" s="180"/>
      <c r="C67" s="203"/>
      <c r="D67" s="203"/>
      <c r="E67" s="203"/>
      <c r="F67" s="170"/>
      <c r="G67" s="203"/>
      <c r="H67" s="203"/>
      <c r="I67" s="170"/>
      <c r="J67" s="170"/>
      <c r="K67" s="170"/>
      <c r="L67" s="170"/>
      <c r="M67" s="203"/>
      <c r="N67" s="203"/>
      <c r="O67" s="203"/>
      <c r="P67" s="170"/>
      <c r="Q67" s="203"/>
      <c r="R67" s="170"/>
      <c r="S67" s="170"/>
      <c r="T67" s="171"/>
    </row>
    <row r="68" spans="1:20" s="1" customFormat="1" ht="13.5" customHeight="1" x14ac:dyDescent="0.2">
      <c r="A68" s="180"/>
      <c r="B68" s="180"/>
      <c r="C68" s="203"/>
      <c r="D68" s="203"/>
      <c r="E68" s="203"/>
      <c r="F68" s="170"/>
      <c r="G68" s="203"/>
      <c r="H68" s="203"/>
      <c r="I68" s="170"/>
      <c r="J68" s="170"/>
      <c r="K68" s="170"/>
      <c r="L68" s="170"/>
      <c r="M68" s="203"/>
      <c r="N68" s="203"/>
      <c r="O68" s="203"/>
      <c r="P68" s="170"/>
      <c r="Q68" s="203"/>
      <c r="R68" s="170"/>
      <c r="S68" s="170"/>
      <c r="T68" s="171"/>
    </row>
    <row r="69" spans="1:20" s="1" customFormat="1" ht="13.5" customHeight="1" thickBot="1" x14ac:dyDescent="0.25">
      <c r="A69" s="272"/>
      <c r="B69" s="272"/>
      <c r="C69" s="204"/>
      <c r="D69" s="204"/>
      <c r="E69" s="204"/>
      <c r="F69" s="172"/>
      <c r="G69" s="204"/>
      <c r="H69" s="204"/>
      <c r="I69" s="172"/>
      <c r="J69" s="172"/>
      <c r="K69" s="172"/>
      <c r="L69" s="172"/>
      <c r="M69" s="204"/>
      <c r="N69" s="204"/>
      <c r="O69" s="204"/>
      <c r="P69" s="172"/>
      <c r="Q69" s="204"/>
      <c r="R69" s="172"/>
      <c r="S69" s="172"/>
      <c r="T69" s="173"/>
    </row>
  </sheetData>
  <protectedRanges>
    <protectedRange sqref="A12" name="Shhet2.1"/>
  </protectedRanges>
  <mergeCells count="2">
    <mergeCell ref="A11:T11"/>
    <mergeCell ref="C12:T1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BBC6E-E825-4D64-ACD5-72456F256526}">
  <dimension ref="A9:Y15"/>
  <sheetViews>
    <sheetView workbookViewId="0">
      <selection activeCell="T25" sqref="T25"/>
    </sheetView>
  </sheetViews>
  <sheetFormatPr defaultRowHeight="15" x14ac:dyDescent="0.25"/>
  <cols>
    <col min="1" max="1" width="12.5703125" bestFit="1" customWidth="1"/>
    <col min="2" max="2" width="32.42578125" bestFit="1" customWidth="1"/>
    <col min="3" max="3" width="12.5703125" bestFit="1" customWidth="1"/>
    <col min="4" max="4" width="11.7109375" bestFit="1" customWidth="1"/>
    <col min="5" max="5" width="12" bestFit="1" customWidth="1"/>
    <col min="6" max="6" width="11.5703125" bestFit="1" customWidth="1"/>
    <col min="7" max="7" width="15" bestFit="1" customWidth="1"/>
    <col min="8" max="8" width="17.7109375" bestFit="1" customWidth="1"/>
    <col min="9" max="9" width="15.28515625" bestFit="1" customWidth="1"/>
    <col min="10" max="10" width="17.7109375" bestFit="1" customWidth="1"/>
    <col min="11" max="11" width="16.5703125" bestFit="1" customWidth="1"/>
    <col min="12" max="12" width="15.85546875" bestFit="1" customWidth="1"/>
    <col min="13" max="13" width="16.7109375" bestFit="1" customWidth="1"/>
    <col min="14" max="14" width="14.140625" bestFit="1" customWidth="1"/>
    <col min="15" max="15" width="12.5703125" bestFit="1" customWidth="1"/>
    <col min="16" max="16" width="10.7109375" bestFit="1" customWidth="1"/>
    <col min="19" max="19" width="12.5703125" bestFit="1" customWidth="1"/>
    <col min="20" max="20" width="32.42578125" bestFit="1" customWidth="1"/>
    <col min="21" max="24" width="13.140625" bestFit="1" customWidth="1"/>
    <col min="25" max="25" width="12.5703125" bestFit="1" customWidth="1"/>
    <col min="26" max="26" width="11.140625" bestFit="1" customWidth="1"/>
  </cols>
  <sheetData>
    <row r="9" spans="1:25" x14ac:dyDescent="0.25">
      <c r="A9" s="227" t="s">
        <v>392</v>
      </c>
    </row>
    <row r="11" spans="1:25" x14ac:dyDescent="0.25">
      <c r="A11" s="227" t="s">
        <v>394</v>
      </c>
      <c r="S11" s="227" t="s">
        <v>395</v>
      </c>
    </row>
    <row r="13" spans="1:25" x14ac:dyDescent="0.25">
      <c r="A13" s="225" t="s">
        <v>182</v>
      </c>
      <c r="B13" s="225" t="s">
        <v>378</v>
      </c>
      <c r="C13" t="s">
        <v>465</v>
      </c>
      <c r="D13" t="s">
        <v>466</v>
      </c>
      <c r="E13" t="s">
        <v>467</v>
      </c>
      <c r="F13" t="s">
        <v>468</v>
      </c>
      <c r="G13" t="s">
        <v>469</v>
      </c>
      <c r="H13" t="s">
        <v>470</v>
      </c>
      <c r="I13" t="s">
        <v>471</v>
      </c>
      <c r="J13" t="s">
        <v>472</v>
      </c>
      <c r="K13" t="s">
        <v>473</v>
      </c>
      <c r="L13" t="s">
        <v>474</v>
      </c>
      <c r="M13" t="s">
        <v>475</v>
      </c>
      <c r="N13" t="s">
        <v>476</v>
      </c>
      <c r="O13" t="s">
        <v>184</v>
      </c>
      <c r="S13" s="225" t="s">
        <v>182</v>
      </c>
      <c r="T13" s="225" t="s">
        <v>378</v>
      </c>
      <c r="U13" t="s">
        <v>477</v>
      </c>
      <c r="V13" t="s">
        <v>478</v>
      </c>
      <c r="W13" t="s">
        <v>479</v>
      </c>
      <c r="X13" t="s">
        <v>480</v>
      </c>
      <c r="Y13" t="s">
        <v>184</v>
      </c>
    </row>
    <row r="14" spans="1:25" x14ac:dyDescent="0.25">
      <c r="A14" s="226" t="s">
        <v>391</v>
      </c>
      <c r="B14" s="226" t="s">
        <v>391</v>
      </c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>
        <v>0</v>
      </c>
      <c r="S14" s="226" t="s">
        <v>391</v>
      </c>
      <c r="T14" s="226" t="s">
        <v>391</v>
      </c>
      <c r="U14" s="309"/>
      <c r="V14" s="309"/>
      <c r="W14" s="309"/>
      <c r="X14" s="309"/>
      <c r="Y14" s="309">
        <v>0</v>
      </c>
    </row>
    <row r="15" spans="1:25" x14ac:dyDescent="0.25">
      <c r="A15" s="226" t="s">
        <v>183</v>
      </c>
      <c r="C15" s="309"/>
      <c r="D15" s="309"/>
      <c r="E15" s="309"/>
      <c r="F15" s="309"/>
      <c r="G15" s="309"/>
      <c r="H15" s="309"/>
      <c r="I15" s="309"/>
      <c r="J15" s="309"/>
      <c r="K15" s="309"/>
      <c r="L15" s="309"/>
      <c r="M15" s="309"/>
      <c r="N15" s="309"/>
      <c r="O15" s="309">
        <v>0</v>
      </c>
      <c r="S15" s="226" t="s">
        <v>183</v>
      </c>
      <c r="U15" s="309"/>
      <c r="V15" s="309"/>
      <c r="W15" s="309"/>
      <c r="X15" s="309"/>
      <c r="Y15" s="309">
        <v>0</v>
      </c>
    </row>
  </sheetData>
  <pageMargins left="0.7" right="0.7" top="0.75" bottom="0.75" header="0.3" footer="0.3"/>
  <pageSetup paperSize="9" orientation="portrait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N75"/>
  <sheetViews>
    <sheetView topLeftCell="V1" zoomScale="85" zoomScaleNormal="85" workbookViewId="0">
      <selection activeCell="AD5" sqref="AD5"/>
    </sheetView>
  </sheetViews>
  <sheetFormatPr defaultRowHeight="15" x14ac:dyDescent="0.25"/>
  <cols>
    <col min="1" max="1" width="18.140625" customWidth="1"/>
    <col min="2" max="2" width="17.140625" customWidth="1"/>
    <col min="3" max="5" width="18.140625" customWidth="1"/>
    <col min="6" max="7" width="50.140625" customWidth="1"/>
    <col min="8" max="8" width="47.5703125" customWidth="1"/>
    <col min="9" max="21" width="18.140625" customWidth="1"/>
    <col min="22" max="22" width="22.140625" bestFit="1" customWidth="1"/>
  </cols>
  <sheetData>
    <row r="1" spans="1:40" s="20" customFormat="1" x14ac:dyDescent="0.25">
      <c r="A1" s="20" t="s">
        <v>177</v>
      </c>
      <c r="B1" s="20" t="s">
        <v>176</v>
      </c>
      <c r="C1" s="20" t="s">
        <v>10</v>
      </c>
      <c r="D1" s="20" t="s">
        <v>261</v>
      </c>
      <c r="E1" s="20" t="s">
        <v>6</v>
      </c>
      <c r="F1" s="20" t="s">
        <v>18</v>
      </c>
      <c r="G1" s="20" t="s">
        <v>382</v>
      </c>
      <c r="H1" s="20" t="s">
        <v>19</v>
      </c>
      <c r="I1" s="20" t="s">
        <v>20</v>
      </c>
      <c r="J1" s="20" t="s">
        <v>226</v>
      </c>
      <c r="K1" s="20" t="s">
        <v>233</v>
      </c>
      <c r="L1" s="20" t="s">
        <v>58</v>
      </c>
      <c r="M1" s="20" t="s">
        <v>59</v>
      </c>
      <c r="N1" s="20" t="s">
        <v>181</v>
      </c>
      <c r="O1" s="20" t="s">
        <v>37</v>
      </c>
      <c r="P1" s="20" t="s">
        <v>173</v>
      </c>
      <c r="Q1" s="20" t="s">
        <v>174</v>
      </c>
      <c r="R1" s="20" t="s">
        <v>175</v>
      </c>
      <c r="S1" s="20" t="s">
        <v>55</v>
      </c>
      <c r="T1" s="20" t="s">
        <v>140</v>
      </c>
      <c r="U1" s="20" t="s">
        <v>155</v>
      </c>
      <c r="V1" s="20" t="s">
        <v>156</v>
      </c>
      <c r="W1" s="20" t="s">
        <v>263</v>
      </c>
      <c r="X1" s="20" t="s">
        <v>349</v>
      </c>
      <c r="AC1" s="20" t="s">
        <v>360</v>
      </c>
      <c r="AD1" s="20" t="s">
        <v>432</v>
      </c>
      <c r="AE1" s="20" t="s">
        <v>374</v>
      </c>
      <c r="AG1" s="20" t="s">
        <v>375</v>
      </c>
      <c r="AH1" s="20" t="s">
        <v>381</v>
      </c>
      <c r="AI1" s="20" t="s">
        <v>376</v>
      </c>
      <c r="AK1" s="20" t="s">
        <v>388</v>
      </c>
      <c r="AN1" s="20" t="s">
        <v>432</v>
      </c>
    </row>
    <row r="2" spans="1:40" x14ac:dyDescent="0.25">
      <c r="A2" s="4" t="s">
        <v>75</v>
      </c>
      <c r="B2" s="4" t="s">
        <v>70</v>
      </c>
      <c r="C2" s="4" t="s">
        <v>7</v>
      </c>
      <c r="D2" s="4" t="s">
        <v>259</v>
      </c>
      <c r="E2" s="4" t="s">
        <v>14</v>
      </c>
      <c r="F2" s="4" t="s">
        <v>23</v>
      </c>
      <c r="G2" s="4" t="s">
        <v>383</v>
      </c>
      <c r="H2" s="44" t="s">
        <v>197</v>
      </c>
      <c r="I2" s="4" t="s">
        <v>199</v>
      </c>
      <c r="J2" s="4" t="s">
        <v>227</v>
      </c>
      <c r="K2" s="35" t="s">
        <v>238</v>
      </c>
      <c r="L2" s="4" t="s">
        <v>21</v>
      </c>
      <c r="M2" s="4" t="s">
        <v>60</v>
      </c>
      <c r="N2" s="4" t="s">
        <v>34</v>
      </c>
      <c r="O2" s="4" t="s">
        <v>38</v>
      </c>
      <c r="P2" s="4" t="s">
        <v>56</v>
      </c>
      <c r="Q2" s="4" t="s">
        <v>41</v>
      </c>
      <c r="R2" s="4" t="s">
        <v>44</v>
      </c>
      <c r="S2" s="4" t="s">
        <v>50</v>
      </c>
      <c r="T2" s="4" t="s">
        <v>143</v>
      </c>
      <c r="U2" s="4" t="s">
        <v>159</v>
      </c>
      <c r="V2" s="4" t="s">
        <v>161</v>
      </c>
      <c r="W2" s="4" t="s">
        <v>258</v>
      </c>
      <c r="X2" t="s">
        <v>339</v>
      </c>
      <c r="AC2" t="s">
        <v>361</v>
      </c>
      <c r="AD2">
        <v>10</v>
      </c>
      <c r="AE2">
        <v>1</v>
      </c>
      <c r="AG2">
        <v>2</v>
      </c>
      <c r="AH2">
        <v>1</v>
      </c>
      <c r="AI2" t="s">
        <v>377</v>
      </c>
      <c r="AK2" t="s">
        <v>389</v>
      </c>
    </row>
    <row r="3" spans="1:40" x14ac:dyDescent="0.25">
      <c r="A3" s="4" t="s">
        <v>76</v>
      </c>
      <c r="B3" s="4" t="s">
        <v>66</v>
      </c>
      <c r="C3" s="4" t="s">
        <v>148</v>
      </c>
      <c r="D3" s="4" t="s">
        <v>260</v>
      </c>
      <c r="E3" s="4" t="s">
        <v>15</v>
      </c>
      <c r="F3" s="4" t="s">
        <v>24</v>
      </c>
      <c r="G3" s="4" t="s">
        <v>384</v>
      </c>
      <c r="H3" s="45" t="s">
        <v>191</v>
      </c>
      <c r="I3" s="4" t="s">
        <v>200</v>
      </c>
      <c r="J3" s="4" t="s">
        <v>228</v>
      </c>
      <c r="K3" s="35" t="s">
        <v>234</v>
      </c>
      <c r="L3" s="4" t="s">
        <v>22</v>
      </c>
      <c r="M3" s="4" t="s">
        <v>61</v>
      </c>
      <c r="N3" s="4" t="s">
        <v>180</v>
      </c>
      <c r="O3" s="4" t="s">
        <v>11</v>
      </c>
      <c r="P3" s="4" t="s">
        <v>57</v>
      </c>
      <c r="Q3" s="4" t="s">
        <v>42</v>
      </c>
      <c r="R3" s="4" t="s">
        <v>45</v>
      </c>
      <c r="S3" s="4" t="s">
        <v>51</v>
      </c>
      <c r="T3" s="4" t="s">
        <v>144</v>
      </c>
      <c r="U3" s="4" t="s">
        <v>160</v>
      </c>
      <c r="V3" s="4" t="s">
        <v>166</v>
      </c>
      <c r="W3" s="4" t="s">
        <v>264</v>
      </c>
      <c r="X3" t="s">
        <v>338</v>
      </c>
      <c r="AC3" t="s">
        <v>362</v>
      </c>
      <c r="AD3">
        <v>11</v>
      </c>
      <c r="AG3">
        <v>3</v>
      </c>
      <c r="AH3">
        <v>2</v>
      </c>
      <c r="AI3">
        <v>1</v>
      </c>
      <c r="AK3" t="s">
        <v>390</v>
      </c>
    </row>
    <row r="4" spans="1:40" x14ac:dyDescent="0.25">
      <c r="A4" s="4" t="s">
        <v>77</v>
      </c>
      <c r="B4" s="4" t="s">
        <v>63</v>
      </c>
      <c r="C4" s="4" t="s">
        <v>32</v>
      </c>
      <c r="D4" s="4"/>
      <c r="E4" s="4" t="s">
        <v>17</v>
      </c>
      <c r="F4" s="4" t="s">
        <v>25</v>
      </c>
      <c r="G4" s="4" t="s">
        <v>385</v>
      </c>
      <c r="H4" s="44" t="s">
        <v>196</v>
      </c>
      <c r="I4" s="4" t="s">
        <v>201</v>
      </c>
      <c r="J4" s="4" t="s">
        <v>229</v>
      </c>
      <c r="K4" s="36" t="s">
        <v>235</v>
      </c>
      <c r="M4" s="4" t="s">
        <v>62</v>
      </c>
      <c r="N4" s="4" t="s">
        <v>36</v>
      </c>
      <c r="O4" s="4" t="s">
        <v>39</v>
      </c>
      <c r="P4" s="4"/>
      <c r="Q4" s="4" t="s">
        <v>178</v>
      </c>
      <c r="R4" s="4" t="s">
        <v>11</v>
      </c>
      <c r="S4" s="4" t="s">
        <v>52</v>
      </c>
      <c r="T4" s="4" t="s">
        <v>142</v>
      </c>
      <c r="U4" s="4" t="s">
        <v>157</v>
      </c>
      <c r="V4" s="4" t="s">
        <v>163</v>
      </c>
      <c r="X4" t="s">
        <v>344</v>
      </c>
      <c r="AC4" t="s">
        <v>363</v>
      </c>
      <c r="AD4">
        <v>12</v>
      </c>
      <c r="AG4">
        <v>4</v>
      </c>
      <c r="AH4">
        <v>3</v>
      </c>
      <c r="AI4">
        <v>2</v>
      </c>
      <c r="AK4" t="s">
        <v>353</v>
      </c>
    </row>
    <row r="5" spans="1:40" x14ac:dyDescent="0.25">
      <c r="A5" s="4" t="s">
        <v>78</v>
      </c>
      <c r="B5" s="4" t="s">
        <v>69</v>
      </c>
      <c r="C5" s="4"/>
      <c r="D5" s="4"/>
      <c r="E5" s="4" t="s">
        <v>16</v>
      </c>
      <c r="F5" s="4" t="s">
        <v>240</v>
      </c>
      <c r="G5" s="4" t="s">
        <v>386</v>
      </c>
      <c r="H5" s="45" t="s">
        <v>190</v>
      </c>
      <c r="I5" s="4" t="s">
        <v>202</v>
      </c>
      <c r="J5" s="4" t="s">
        <v>230</v>
      </c>
      <c r="K5" s="36" t="s">
        <v>236</v>
      </c>
      <c r="M5" s="4" t="s">
        <v>239</v>
      </c>
      <c r="N5" s="4" t="s">
        <v>35</v>
      </c>
      <c r="O5" s="4"/>
      <c r="P5" s="4"/>
      <c r="Q5" s="4" t="s">
        <v>43</v>
      </c>
      <c r="R5" s="4" t="s">
        <v>48</v>
      </c>
      <c r="S5" s="4" t="s">
        <v>53</v>
      </c>
      <c r="T5" s="4" t="s">
        <v>185</v>
      </c>
      <c r="U5" s="4" t="s">
        <v>162</v>
      </c>
      <c r="V5" s="4" t="s">
        <v>164</v>
      </c>
      <c r="X5" t="s">
        <v>340</v>
      </c>
      <c r="AC5" t="s">
        <v>364</v>
      </c>
      <c r="AD5">
        <v>1</v>
      </c>
      <c r="AG5">
        <v>5</v>
      </c>
      <c r="AH5">
        <v>4</v>
      </c>
      <c r="AI5">
        <v>3</v>
      </c>
    </row>
    <row r="6" spans="1:40" x14ac:dyDescent="0.25">
      <c r="A6" s="4" t="s">
        <v>79</v>
      </c>
      <c r="B6" s="4" t="s">
        <v>64</v>
      </c>
      <c r="C6" s="4"/>
      <c r="D6" s="4"/>
      <c r="E6" s="4" t="s">
        <v>8</v>
      </c>
      <c r="F6" s="46" t="s">
        <v>26</v>
      </c>
      <c r="G6" s="46"/>
      <c r="H6" s="4" t="s">
        <v>73</v>
      </c>
      <c r="I6" s="4" t="s">
        <v>203</v>
      </c>
      <c r="J6" s="4" t="s">
        <v>231</v>
      </c>
      <c r="K6" s="36" t="s">
        <v>237</v>
      </c>
      <c r="M6" s="4"/>
      <c r="N6" s="4"/>
      <c r="Q6" s="4"/>
      <c r="R6" s="4" t="s">
        <v>46</v>
      </c>
      <c r="S6" s="4" t="s">
        <v>54</v>
      </c>
      <c r="T6" s="4" t="s">
        <v>145</v>
      </c>
      <c r="U6" s="4"/>
      <c r="V6" s="4" t="s">
        <v>157</v>
      </c>
      <c r="X6" t="s">
        <v>341</v>
      </c>
      <c r="AC6" t="s">
        <v>365</v>
      </c>
      <c r="AD6">
        <v>2</v>
      </c>
      <c r="AH6">
        <v>5</v>
      </c>
      <c r="AI6">
        <v>4</v>
      </c>
    </row>
    <row r="7" spans="1:40" x14ac:dyDescent="0.25">
      <c r="A7" s="4" t="s">
        <v>80</v>
      </c>
      <c r="B7" s="4" t="s">
        <v>71</v>
      </c>
      <c r="C7" s="4"/>
      <c r="D7" s="4"/>
      <c r="E7" s="4" t="s">
        <v>12</v>
      </c>
      <c r="F7" s="46" t="s">
        <v>27</v>
      </c>
      <c r="G7" s="46"/>
      <c r="H7" s="47" t="s">
        <v>110</v>
      </c>
      <c r="I7" s="4" t="s">
        <v>204</v>
      </c>
      <c r="J7" s="4" t="s">
        <v>232</v>
      </c>
      <c r="K7" s="4"/>
      <c r="Q7" s="4"/>
      <c r="R7" s="4" t="s">
        <v>47</v>
      </c>
      <c r="S7" s="4" t="s">
        <v>11</v>
      </c>
      <c r="T7" s="4" t="s">
        <v>11</v>
      </c>
      <c r="U7" s="4"/>
      <c r="V7" s="4" t="s">
        <v>165</v>
      </c>
      <c r="AC7" t="s">
        <v>366</v>
      </c>
      <c r="AD7">
        <v>3</v>
      </c>
      <c r="AI7">
        <v>5</v>
      </c>
    </row>
    <row r="8" spans="1:40" x14ac:dyDescent="0.25">
      <c r="A8" s="4" t="s">
        <v>81</v>
      </c>
      <c r="B8" s="4" t="s">
        <v>73</v>
      </c>
      <c r="C8" s="4"/>
      <c r="E8" s="4" t="s">
        <v>13</v>
      </c>
      <c r="F8" s="46" t="s">
        <v>28</v>
      </c>
      <c r="G8" s="46"/>
      <c r="H8" s="47" t="s">
        <v>107</v>
      </c>
      <c r="I8" s="4" t="s">
        <v>205</v>
      </c>
      <c r="J8" s="4"/>
      <c r="K8" s="4"/>
      <c r="Q8" s="4"/>
      <c r="R8" s="4"/>
      <c r="T8" s="4" t="s">
        <v>147</v>
      </c>
      <c r="V8" s="4"/>
      <c r="AC8" t="s">
        <v>367</v>
      </c>
      <c r="AD8">
        <v>4</v>
      </c>
      <c r="AI8">
        <v>6</v>
      </c>
    </row>
    <row r="9" spans="1:40" x14ac:dyDescent="0.25">
      <c r="A9" s="4" t="s">
        <v>82</v>
      </c>
      <c r="B9" s="4" t="s">
        <v>11</v>
      </c>
      <c r="C9" s="4"/>
      <c r="E9" s="4" t="s">
        <v>9</v>
      </c>
      <c r="F9" s="46" t="s">
        <v>241</v>
      </c>
      <c r="G9" s="46"/>
      <c r="H9" s="46" t="s">
        <v>186</v>
      </c>
      <c r="I9" s="4" t="s">
        <v>63</v>
      </c>
      <c r="J9" s="4"/>
      <c r="K9" s="4"/>
      <c r="Q9" s="4"/>
      <c r="R9" s="4"/>
      <c r="T9" s="4" t="s">
        <v>141</v>
      </c>
      <c r="V9" s="4"/>
      <c r="AC9" t="s">
        <v>368</v>
      </c>
      <c r="AD9">
        <v>5</v>
      </c>
      <c r="AI9">
        <v>7</v>
      </c>
    </row>
    <row r="10" spans="1:40" x14ac:dyDescent="0.25">
      <c r="A10" s="4" t="s">
        <v>83</v>
      </c>
      <c r="B10" s="4" t="s">
        <v>67</v>
      </c>
      <c r="C10" s="4"/>
      <c r="E10" s="4" t="s">
        <v>49</v>
      </c>
      <c r="F10" s="45" t="s">
        <v>151</v>
      </c>
      <c r="G10" s="45"/>
      <c r="H10" s="47" t="s">
        <v>109</v>
      </c>
      <c r="I10" s="4" t="s">
        <v>206</v>
      </c>
      <c r="J10" s="4"/>
      <c r="K10" s="4"/>
      <c r="T10" s="4" t="s">
        <v>146</v>
      </c>
      <c r="AC10" t="s">
        <v>369</v>
      </c>
      <c r="AD10">
        <v>6</v>
      </c>
      <c r="AI10">
        <v>8</v>
      </c>
    </row>
    <row r="11" spans="1:40" x14ac:dyDescent="0.25">
      <c r="A11" s="4" t="s">
        <v>84</v>
      </c>
      <c r="B11" s="4" t="s">
        <v>72</v>
      </c>
      <c r="C11" s="4"/>
      <c r="E11" s="4" t="s">
        <v>11</v>
      </c>
      <c r="F11" s="45" t="s">
        <v>152</v>
      </c>
      <c r="G11" s="45"/>
      <c r="H11" s="44" t="s">
        <v>195</v>
      </c>
      <c r="I11" s="4" t="s">
        <v>207</v>
      </c>
      <c r="J11" s="4"/>
      <c r="K11" s="4"/>
      <c r="AC11" t="s">
        <v>370</v>
      </c>
      <c r="AD11">
        <v>7</v>
      </c>
      <c r="AI11">
        <v>9</v>
      </c>
    </row>
    <row r="12" spans="1:40" x14ac:dyDescent="0.25">
      <c r="A12" s="4" t="s">
        <v>85</v>
      </c>
      <c r="B12" s="4" t="s">
        <v>68</v>
      </c>
      <c r="F12" s="45" t="s">
        <v>33</v>
      </c>
      <c r="G12" s="45"/>
      <c r="H12" s="47" t="s">
        <v>112</v>
      </c>
      <c r="I12" s="4" t="s">
        <v>208</v>
      </c>
      <c r="J12" s="4"/>
      <c r="K12" s="4"/>
      <c r="T12" s="4"/>
      <c r="AC12" t="s">
        <v>371</v>
      </c>
      <c r="AD12">
        <v>8</v>
      </c>
      <c r="AI12">
        <v>10</v>
      </c>
    </row>
    <row r="13" spans="1:40" x14ac:dyDescent="0.25">
      <c r="A13" s="4" t="s">
        <v>86</v>
      </c>
      <c r="B13" s="4" t="s">
        <v>65</v>
      </c>
      <c r="F13" s="45" t="s">
        <v>242</v>
      </c>
      <c r="G13" s="45"/>
      <c r="H13" s="47" t="s">
        <v>108</v>
      </c>
      <c r="I13" s="4" t="s">
        <v>209</v>
      </c>
      <c r="J13" s="4"/>
      <c r="T13" s="4"/>
      <c r="AC13" t="s">
        <v>372</v>
      </c>
      <c r="AD13">
        <v>9</v>
      </c>
      <c r="AI13">
        <v>11</v>
      </c>
    </row>
    <row r="14" spans="1:40" x14ac:dyDescent="0.25">
      <c r="A14" s="4" t="s">
        <v>87</v>
      </c>
      <c r="F14" s="44" t="s">
        <v>29</v>
      </c>
      <c r="G14" s="44"/>
      <c r="H14" s="46" t="s">
        <v>187</v>
      </c>
      <c r="I14" s="4" t="s">
        <v>210</v>
      </c>
      <c r="J14" s="4"/>
      <c r="T14" s="4"/>
      <c r="AI14">
        <v>12</v>
      </c>
    </row>
    <row r="15" spans="1:40" x14ac:dyDescent="0.25">
      <c r="A15" s="4" t="s">
        <v>88</v>
      </c>
      <c r="B15" s="18"/>
      <c r="F15" s="44" t="s">
        <v>30</v>
      </c>
      <c r="G15" s="44"/>
      <c r="H15" s="47" t="s">
        <v>111</v>
      </c>
      <c r="I15" s="4" t="s">
        <v>211</v>
      </c>
      <c r="J15" s="4"/>
      <c r="T15" s="4"/>
      <c r="AI15">
        <v>13</v>
      </c>
    </row>
    <row r="16" spans="1:40" x14ac:dyDescent="0.25">
      <c r="A16" s="4" t="s">
        <v>89</v>
      </c>
      <c r="F16" s="44" t="s">
        <v>31</v>
      </c>
      <c r="G16" s="44"/>
      <c r="H16" s="44" t="s">
        <v>198</v>
      </c>
      <c r="I16" s="4" t="s">
        <v>212</v>
      </c>
      <c r="J16" s="4"/>
      <c r="T16" s="4"/>
      <c r="AI16">
        <v>14</v>
      </c>
    </row>
    <row r="17" spans="1:35" x14ac:dyDescent="0.25">
      <c r="A17" s="4" t="s">
        <v>168</v>
      </c>
      <c r="B17" s="4"/>
      <c r="F17" s="44" t="s">
        <v>243</v>
      </c>
      <c r="G17" s="44"/>
      <c r="H17" s="45" t="s">
        <v>189</v>
      </c>
      <c r="I17" s="4" t="s">
        <v>213</v>
      </c>
      <c r="J17" s="4"/>
      <c r="T17" s="4"/>
      <c r="AI17">
        <v>15</v>
      </c>
    </row>
    <row r="18" spans="1:35" x14ac:dyDescent="0.25">
      <c r="A18" s="4" t="s">
        <v>11</v>
      </c>
      <c r="B18" s="4"/>
      <c r="F18" s="4" t="s">
        <v>251</v>
      </c>
      <c r="G18" s="4"/>
      <c r="H18" s="45" t="s">
        <v>192</v>
      </c>
      <c r="I18" s="4" t="s">
        <v>214</v>
      </c>
      <c r="J18" s="4"/>
      <c r="T18" s="4"/>
      <c r="AI18">
        <v>16</v>
      </c>
    </row>
    <row r="19" spans="1:35" x14ac:dyDescent="0.25">
      <c r="A19" s="4" t="s">
        <v>90</v>
      </c>
      <c r="B19" s="4"/>
      <c r="F19" s="4" t="s">
        <v>252</v>
      </c>
      <c r="G19" s="4"/>
      <c r="H19" s="47" t="s">
        <v>113</v>
      </c>
      <c r="I19" s="4" t="s">
        <v>215</v>
      </c>
      <c r="J19" s="4"/>
      <c r="P19" s="4"/>
      <c r="AI19">
        <v>17</v>
      </c>
    </row>
    <row r="20" spans="1:35" x14ac:dyDescent="0.25">
      <c r="A20" s="4" t="s">
        <v>91</v>
      </c>
      <c r="B20" s="4"/>
      <c r="F20" s="4" t="s">
        <v>253</v>
      </c>
      <c r="G20" s="4"/>
      <c r="H20" s="47" t="s">
        <v>114</v>
      </c>
      <c r="I20" s="4" t="s">
        <v>216</v>
      </c>
      <c r="J20" s="4"/>
      <c r="P20" s="4"/>
      <c r="AI20">
        <v>18</v>
      </c>
    </row>
    <row r="21" spans="1:35" x14ac:dyDescent="0.25">
      <c r="A21" s="4" t="s">
        <v>92</v>
      </c>
      <c r="F21" s="4" t="s">
        <v>254</v>
      </c>
      <c r="G21" s="4"/>
      <c r="H21" s="47" t="s">
        <v>115</v>
      </c>
      <c r="I21" s="4" t="s">
        <v>217</v>
      </c>
      <c r="J21" s="4"/>
      <c r="AI21">
        <v>19</v>
      </c>
    </row>
    <row r="22" spans="1:35" x14ac:dyDescent="0.25">
      <c r="A22" s="4" t="s">
        <v>93</v>
      </c>
      <c r="H22" s="47" t="s">
        <v>268</v>
      </c>
      <c r="I22" s="4" t="s">
        <v>218</v>
      </c>
      <c r="J22" s="4"/>
      <c r="AI22">
        <v>20</v>
      </c>
    </row>
    <row r="23" spans="1:35" x14ac:dyDescent="0.25">
      <c r="A23" s="4" t="s">
        <v>94</v>
      </c>
      <c r="H23" s="47" t="s">
        <v>250</v>
      </c>
      <c r="I23" s="4" t="s">
        <v>219</v>
      </c>
      <c r="J23" s="4"/>
      <c r="AI23">
        <v>21</v>
      </c>
    </row>
    <row r="24" spans="1:35" x14ac:dyDescent="0.25">
      <c r="A24" s="4" t="s">
        <v>95</v>
      </c>
      <c r="H24" s="47" t="s">
        <v>116</v>
      </c>
      <c r="I24" s="4" t="s">
        <v>220</v>
      </c>
      <c r="J24" s="4"/>
      <c r="AI24">
        <v>22</v>
      </c>
    </row>
    <row r="25" spans="1:35" x14ac:dyDescent="0.25">
      <c r="A25" s="4" t="s">
        <v>96</v>
      </c>
      <c r="H25" s="47" t="s">
        <v>117</v>
      </c>
      <c r="I25" s="4" t="s">
        <v>225</v>
      </c>
      <c r="J25" s="4"/>
      <c r="AI25">
        <v>23</v>
      </c>
    </row>
    <row r="26" spans="1:35" x14ac:dyDescent="0.25">
      <c r="A26" s="4" t="s">
        <v>97</v>
      </c>
      <c r="B26" s="19"/>
      <c r="H26" s="47" t="s">
        <v>118</v>
      </c>
      <c r="I26" s="4" t="s">
        <v>11</v>
      </c>
      <c r="J26" s="4"/>
      <c r="AI26">
        <v>24</v>
      </c>
    </row>
    <row r="27" spans="1:35" x14ac:dyDescent="0.25">
      <c r="A27" s="4" t="s">
        <v>98</v>
      </c>
      <c r="B27" s="19"/>
      <c r="H27" s="47" t="s">
        <v>119</v>
      </c>
      <c r="I27" s="4" t="s">
        <v>221</v>
      </c>
      <c r="J27" s="4"/>
      <c r="AI27">
        <v>25</v>
      </c>
    </row>
    <row r="28" spans="1:35" x14ac:dyDescent="0.25">
      <c r="A28" s="4" t="s">
        <v>150</v>
      </c>
      <c r="B28" s="19"/>
      <c r="H28" s="47" t="s">
        <v>120</v>
      </c>
      <c r="I28" s="4" t="s">
        <v>222</v>
      </c>
      <c r="J28" s="4"/>
      <c r="AI28">
        <v>26</v>
      </c>
    </row>
    <row r="29" spans="1:35" x14ac:dyDescent="0.25">
      <c r="A29" s="4" t="s">
        <v>99</v>
      </c>
      <c r="B29" s="19"/>
      <c r="H29" s="47" t="s">
        <v>121</v>
      </c>
      <c r="I29" s="4" t="s">
        <v>223</v>
      </c>
      <c r="J29" s="4"/>
      <c r="AI29">
        <v>27</v>
      </c>
    </row>
    <row r="30" spans="1:35" x14ac:dyDescent="0.25">
      <c r="A30" s="4" t="s">
        <v>100</v>
      </c>
      <c r="B30" s="19"/>
      <c r="H30" s="47" t="s">
        <v>122</v>
      </c>
      <c r="I30" s="4" t="s">
        <v>224</v>
      </c>
      <c r="J30" s="4"/>
      <c r="AI30">
        <v>28</v>
      </c>
    </row>
    <row r="31" spans="1:35" x14ac:dyDescent="0.25">
      <c r="A31" s="4" t="s">
        <v>101</v>
      </c>
      <c r="B31" s="19"/>
      <c r="H31" s="47" t="s">
        <v>123</v>
      </c>
      <c r="AI31">
        <v>29</v>
      </c>
    </row>
    <row r="32" spans="1:35" x14ac:dyDescent="0.25">
      <c r="A32" s="4" t="s">
        <v>103</v>
      </c>
      <c r="B32" s="19"/>
      <c r="H32" s="47" t="s">
        <v>124</v>
      </c>
      <c r="AI32">
        <v>30</v>
      </c>
    </row>
    <row r="33" spans="1:10" x14ac:dyDescent="0.25">
      <c r="A33" s="4" t="s">
        <v>104</v>
      </c>
      <c r="B33" s="19"/>
      <c r="H33" s="47" t="s">
        <v>125</v>
      </c>
    </row>
    <row r="34" spans="1:10" x14ac:dyDescent="0.25">
      <c r="A34" s="4" t="s">
        <v>102</v>
      </c>
      <c r="B34" s="19"/>
      <c r="H34" s="47" t="s">
        <v>126</v>
      </c>
    </row>
    <row r="35" spans="1:10" x14ac:dyDescent="0.25">
      <c r="A35" s="4" t="s">
        <v>105</v>
      </c>
      <c r="B35" s="19"/>
      <c r="H35" s="47" t="s">
        <v>127</v>
      </c>
    </row>
    <row r="36" spans="1:10" x14ac:dyDescent="0.25">
      <c r="B36" s="19"/>
      <c r="H36" s="47" t="s">
        <v>128</v>
      </c>
    </row>
    <row r="37" spans="1:10" x14ac:dyDescent="0.25">
      <c r="B37" s="19"/>
      <c r="H37" s="47" t="s">
        <v>129</v>
      </c>
    </row>
    <row r="38" spans="1:10" x14ac:dyDescent="0.25">
      <c r="B38" s="19"/>
      <c r="H38" s="47" t="s">
        <v>130</v>
      </c>
    </row>
    <row r="39" spans="1:10" x14ac:dyDescent="0.25">
      <c r="B39" s="19"/>
      <c r="H39" s="47" t="s">
        <v>131</v>
      </c>
    </row>
    <row r="40" spans="1:10" x14ac:dyDescent="0.25">
      <c r="B40" s="19"/>
      <c r="H40" s="47" t="s">
        <v>266</v>
      </c>
    </row>
    <row r="41" spans="1:10" x14ac:dyDescent="0.25">
      <c r="B41" s="19"/>
      <c r="H41" s="47" t="s">
        <v>132</v>
      </c>
    </row>
    <row r="42" spans="1:10" x14ac:dyDescent="0.25">
      <c r="B42" s="19"/>
      <c r="H42" s="47" t="s">
        <v>267</v>
      </c>
    </row>
    <row r="43" spans="1:10" x14ac:dyDescent="0.25">
      <c r="B43" s="19"/>
      <c r="H43" s="47" t="s">
        <v>133</v>
      </c>
      <c r="J43" s="99"/>
    </row>
    <row r="44" spans="1:10" x14ac:dyDescent="0.25">
      <c r="B44" s="19"/>
      <c r="H44" s="47" t="s">
        <v>134</v>
      </c>
      <c r="J44" s="99"/>
    </row>
    <row r="45" spans="1:10" x14ac:dyDescent="0.25">
      <c r="B45" s="19"/>
      <c r="H45" s="47" t="s">
        <v>135</v>
      </c>
      <c r="J45" s="99"/>
    </row>
    <row r="46" spans="1:10" x14ac:dyDescent="0.25">
      <c r="B46" s="19"/>
      <c r="H46" s="47" t="s">
        <v>269</v>
      </c>
      <c r="J46" s="100"/>
    </row>
    <row r="47" spans="1:10" x14ac:dyDescent="0.25">
      <c r="B47" s="19"/>
      <c r="H47" s="47" t="s">
        <v>149</v>
      </c>
    </row>
    <row r="48" spans="1:10" x14ac:dyDescent="0.25">
      <c r="B48" s="19"/>
      <c r="H48" s="47" t="s">
        <v>136</v>
      </c>
    </row>
    <row r="49" spans="2:8" x14ac:dyDescent="0.25">
      <c r="B49" s="18"/>
      <c r="H49" s="47" t="s">
        <v>249</v>
      </c>
    </row>
    <row r="50" spans="2:8" x14ac:dyDescent="0.25">
      <c r="B50" s="18"/>
      <c r="H50" s="47" t="s">
        <v>137</v>
      </c>
    </row>
    <row r="51" spans="2:8" x14ac:dyDescent="0.25">
      <c r="B51" s="18"/>
      <c r="H51" s="47" t="s">
        <v>138</v>
      </c>
    </row>
    <row r="52" spans="2:8" x14ac:dyDescent="0.25">
      <c r="B52" s="18"/>
      <c r="H52" s="47" t="s">
        <v>139</v>
      </c>
    </row>
    <row r="53" spans="2:8" x14ac:dyDescent="0.25">
      <c r="B53" s="18"/>
      <c r="H53" s="45" t="s">
        <v>194</v>
      </c>
    </row>
    <row r="54" spans="2:8" x14ac:dyDescent="0.25">
      <c r="H54" s="45" t="s">
        <v>255</v>
      </c>
    </row>
    <row r="55" spans="2:8" x14ac:dyDescent="0.25">
      <c r="H55" s="45" t="s">
        <v>193</v>
      </c>
    </row>
    <row r="56" spans="2:8" x14ac:dyDescent="0.25">
      <c r="H56" s="46" t="s">
        <v>188</v>
      </c>
    </row>
    <row r="57" spans="2:8" x14ac:dyDescent="0.25">
      <c r="H57" s="48"/>
    </row>
    <row r="75" spans="2:2" x14ac:dyDescent="0.25">
      <c r="B75" s="19"/>
    </row>
  </sheetData>
  <sortState ref="H2:H53">
    <sortCondition ref="H2:H5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Instructions</vt:lpstr>
      <vt:lpstr>1.1 Information</vt:lpstr>
      <vt:lpstr>1.2 BUDGET</vt:lpstr>
      <vt:lpstr>2.1 Budget Detail YR1</vt:lpstr>
      <vt:lpstr>2.2 Budget Detail YR2&gt;</vt:lpstr>
      <vt:lpstr>3. NPAC</vt:lpstr>
      <vt:lpstr>4. Additional Notes </vt:lpstr>
      <vt:lpstr>5. BUDGET BY OUTCOME</vt:lpstr>
      <vt:lpstr>Data Validation</vt:lpstr>
      <vt:lpstr>'1.1 Information'!Print_Area</vt:lpstr>
      <vt:lpstr>'3. NPAC'!Print_Area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2019-06-13T07:41:33Z</dcterms:created>
  <dcterms:modified xsi:type="dcterms:W3CDTF">2019-06-21T14:38:59Z</dcterms:modified>
</cp:coreProperties>
</file>